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tables/table32.xml" ContentType="application/vnd.openxmlformats-officedocument.spreadsheetml.table+xml"/>
  <Override PartName="/xl/tables/table33.xml" ContentType="application/vnd.openxmlformats-officedocument.spreadsheetml.table+xml"/>
  <Override PartName="/xl/tables/table34.xml" ContentType="application/vnd.openxmlformats-officedocument.spreadsheetml.table+xml"/>
  <Override PartName="/xl/tables/table35.xml" ContentType="application/vnd.openxmlformats-officedocument.spreadsheetml.table+xml"/>
  <Override PartName="/xl/tables/table36.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03"/>
  <workbookPr/>
  <mc:AlternateContent xmlns:mc="http://schemas.openxmlformats.org/markup-compatibility/2006">
    <mc:Choice Requires="x15">
      <x15ac:absPath xmlns:x15ac="http://schemas.microsoft.com/office/spreadsheetml/2010/11/ac" url="https://tillvaxten.sharepoint.com/sites/enhet.verksamhetsstod/Delade dokument/Team EU/ERUF 2021-2027 förberedelser/Extern handbok/Ändringar mallar efter ny webb/"/>
    </mc:Choice>
  </mc:AlternateContent>
  <xr:revisionPtr revIDLastSave="1" documentId="8_{33B7324B-1604-42E3-BBFA-A91328F4A70F}" xr6:coauthVersionLast="47" xr6:coauthVersionMax="47" xr10:uidLastSave="{C620B4EF-AF05-440A-8940-39BEEB858C56}"/>
  <bookViews>
    <workbookView xWindow="22932" yWindow="-4404" windowWidth="30936" windowHeight="16896" firstSheet="2" activeTab="2" xr2:uid="{3B546738-9B98-4353-BE3C-B77793E6D894}"/>
  </bookViews>
  <sheets>
    <sheet name="Anvisningar" sheetId="3" r:id="rId1"/>
    <sheet name="Planeringsbudget en partner" sheetId="4" r:id="rId2"/>
    <sheet name="Planeringsbudget flera partner" sheetId="2" r:id="rId3"/>
  </sheets>
  <definedNames>
    <definedName name="_xlnm._FilterDatabase" localSheetId="1" hidden="1">'Planeringsbudget en partner'!$A$18:$F$18</definedName>
    <definedName name="_xlnm._FilterDatabase" localSheetId="2" hidden="1">'Planeringsbudget flera partner'!$A$40:$F$40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59" i="2" l="1"/>
  <c r="B59" i="2"/>
  <c r="C59" i="2"/>
  <c r="D59" i="2"/>
  <c r="F59" i="2"/>
  <c r="G59" i="2"/>
  <c r="H59" i="2"/>
  <c r="I59" i="2"/>
  <c r="J59" i="2"/>
  <c r="K59" i="2"/>
  <c r="L59" i="2"/>
  <c r="B89" i="2"/>
  <c r="B90" i="2"/>
  <c r="B91" i="2"/>
  <c r="B92" i="2"/>
  <c r="B93" i="2"/>
  <c r="C93" i="2"/>
  <c r="C92" i="2"/>
  <c r="C91" i="2"/>
  <c r="C90" i="2"/>
  <c r="C89" i="2"/>
  <c r="D89" i="2"/>
  <c r="D90" i="2"/>
  <c r="D91" i="2"/>
  <c r="D92" i="2"/>
  <c r="D93" i="2"/>
  <c r="E93" i="2"/>
  <c r="E92" i="2"/>
  <c r="E91" i="2"/>
  <c r="E90" i="2"/>
  <c r="E89" i="2"/>
  <c r="F89" i="2"/>
  <c r="L67" i="2"/>
  <c r="B82" i="2"/>
  <c r="B86" i="2"/>
  <c r="B96" i="4"/>
  <c r="B104" i="4"/>
  <c r="B79" i="4"/>
  <c r="B17" i="4"/>
  <c r="B44" i="4" s="1"/>
  <c r="B45" i="4" s="1"/>
  <c r="L78" i="2"/>
  <c r="B105" i="4" l="1"/>
  <c r="B46" i="4"/>
  <c r="B56" i="4"/>
  <c r="B87" i="4" l="1"/>
  <c r="B88" i="4" s="1"/>
  <c r="B106" i="4" l="1"/>
  <c r="B118" i="4" s="1"/>
  <c r="L62" i="2" l="1"/>
  <c r="H131" i="2"/>
  <c r="I131" i="2"/>
  <c r="J131" i="2"/>
  <c r="K131" i="2"/>
  <c r="F130" i="2"/>
  <c r="G130" i="2"/>
  <c r="H130" i="2"/>
  <c r="I130" i="2"/>
  <c r="J130" i="2"/>
  <c r="K130" i="2"/>
  <c r="L125" i="2"/>
  <c r="L126" i="2"/>
  <c r="L127" i="2"/>
  <c r="G122" i="2"/>
  <c r="G131" i="2" s="1"/>
  <c r="H122" i="2"/>
  <c r="I122" i="2"/>
  <c r="J122" i="2"/>
  <c r="K122" i="2"/>
  <c r="L118" i="2"/>
  <c r="L117" i="2"/>
  <c r="E113" i="2"/>
  <c r="F113" i="2"/>
  <c r="F114" i="2" s="1"/>
  <c r="G113" i="2"/>
  <c r="H113" i="2"/>
  <c r="H114" i="2" s="1"/>
  <c r="H132" i="2" s="1"/>
  <c r="I113" i="2"/>
  <c r="J113" i="2"/>
  <c r="K113" i="2"/>
  <c r="L108" i="2"/>
  <c r="L109" i="2"/>
  <c r="L110" i="2"/>
  <c r="L111" i="2"/>
  <c r="L112" i="2"/>
  <c r="L96" i="2"/>
  <c r="F105" i="2"/>
  <c r="G105" i="2"/>
  <c r="H105" i="2"/>
  <c r="I105" i="2"/>
  <c r="J105" i="2"/>
  <c r="K105" i="2"/>
  <c r="L100" i="2"/>
  <c r="L101" i="2"/>
  <c r="L103" i="2"/>
  <c r="L104" i="2"/>
  <c r="G93" i="2"/>
  <c r="H93" i="2"/>
  <c r="I93" i="2"/>
  <c r="J93" i="2"/>
  <c r="K93" i="2"/>
  <c r="G92" i="2"/>
  <c r="H92" i="2"/>
  <c r="I92" i="2"/>
  <c r="J92" i="2"/>
  <c r="K92" i="2"/>
  <c r="G91" i="2"/>
  <c r="H91" i="2"/>
  <c r="I91" i="2"/>
  <c r="J91" i="2"/>
  <c r="K91" i="2"/>
  <c r="G90" i="2"/>
  <c r="H90" i="2"/>
  <c r="I90" i="2"/>
  <c r="J90" i="2"/>
  <c r="K90" i="2"/>
  <c r="G89" i="2"/>
  <c r="H89" i="2"/>
  <c r="I89" i="2"/>
  <c r="J89" i="2"/>
  <c r="K89" i="2"/>
  <c r="L31" i="2"/>
  <c r="K85" i="2"/>
  <c r="F85" i="2"/>
  <c r="G85" i="2"/>
  <c r="H85" i="2"/>
  <c r="I85" i="2"/>
  <c r="J85" i="2"/>
  <c r="K84" i="2"/>
  <c r="G84" i="2"/>
  <c r="H84" i="2"/>
  <c r="I84" i="2"/>
  <c r="J84" i="2"/>
  <c r="G83" i="2"/>
  <c r="H83" i="2"/>
  <c r="H86" i="2" s="1"/>
  <c r="I83" i="2"/>
  <c r="I86" i="2" s="1"/>
  <c r="J83" i="2"/>
  <c r="J86" i="2" s="1"/>
  <c r="K83" i="2"/>
  <c r="K86" i="2" s="1"/>
  <c r="F82" i="2"/>
  <c r="G82" i="2"/>
  <c r="H82" i="2"/>
  <c r="I82" i="2"/>
  <c r="J82" i="2"/>
  <c r="K82" i="2"/>
  <c r="L76" i="2"/>
  <c r="E78" i="2"/>
  <c r="F78" i="2"/>
  <c r="G78" i="2"/>
  <c r="H78" i="2"/>
  <c r="I78" i="2"/>
  <c r="J78" i="2"/>
  <c r="K78" i="2"/>
  <c r="L77" i="2"/>
  <c r="G67" i="2"/>
  <c r="H67" i="2"/>
  <c r="I67" i="2"/>
  <c r="J67" i="2"/>
  <c r="K67" i="2"/>
  <c r="F51" i="2"/>
  <c r="G51" i="2"/>
  <c r="H51" i="2"/>
  <c r="I51" i="2"/>
  <c r="J51" i="2"/>
  <c r="K51" i="2"/>
  <c r="L42" i="2"/>
  <c r="L43" i="2"/>
  <c r="L44" i="2"/>
  <c r="L45" i="2"/>
  <c r="L46" i="2"/>
  <c r="L47" i="2"/>
  <c r="L48" i="2"/>
  <c r="L49" i="2"/>
  <c r="L50" i="2"/>
  <c r="L32" i="2"/>
  <c r="L33" i="2"/>
  <c r="L34" i="2"/>
  <c r="L35" i="2"/>
  <c r="L36" i="2"/>
  <c r="L37" i="2"/>
  <c r="L38" i="2"/>
  <c r="L30" i="2"/>
  <c r="K39" i="2"/>
  <c r="J39" i="2"/>
  <c r="J70" i="2" s="1"/>
  <c r="J71" i="2" s="1"/>
  <c r="I39" i="2"/>
  <c r="I70" i="2" s="1"/>
  <c r="I71" i="2" s="1"/>
  <c r="H39" i="2"/>
  <c r="H70" i="2" s="1"/>
  <c r="H71" i="2" s="1"/>
  <c r="G39" i="2"/>
  <c r="G70" i="2" s="1"/>
  <c r="G71" i="2" s="1"/>
  <c r="E39" i="2"/>
  <c r="E70" i="2" s="1"/>
  <c r="E71" i="2" s="1"/>
  <c r="B67" i="4"/>
  <c r="B66" i="4"/>
  <c r="A66" i="4"/>
  <c r="B65" i="4"/>
  <c r="A65" i="4"/>
  <c r="B64" i="4"/>
  <c r="A64" i="4"/>
  <c r="B63" i="4"/>
  <c r="A63" i="4"/>
  <c r="B59" i="4"/>
  <c r="A59" i="4"/>
  <c r="B58" i="4"/>
  <c r="A58" i="4"/>
  <c r="B57" i="4"/>
  <c r="A57" i="4"/>
  <c r="A56" i="4"/>
  <c r="B52" i="4"/>
  <c r="B41" i="4"/>
  <c r="B33" i="4"/>
  <c r="B25" i="4"/>
  <c r="A82" i="2"/>
  <c r="A83" i="2"/>
  <c r="A84" i="2"/>
  <c r="A85" i="2"/>
  <c r="A90" i="2"/>
  <c r="A91" i="2"/>
  <c r="A92" i="2"/>
  <c r="A89" i="2"/>
  <c r="C82" i="2"/>
  <c r="D82" i="2"/>
  <c r="E82" i="2"/>
  <c r="C83" i="2"/>
  <c r="C86" i="2" s="1"/>
  <c r="D83" i="2"/>
  <c r="D86" i="2" s="1"/>
  <c r="E83" i="2"/>
  <c r="E86" i="2" s="1"/>
  <c r="C84" i="2"/>
  <c r="D84" i="2"/>
  <c r="E84" i="2"/>
  <c r="C85" i="2"/>
  <c r="D85" i="2"/>
  <c r="E85" i="2"/>
  <c r="B83" i="2"/>
  <c r="B84" i="2"/>
  <c r="B85" i="2"/>
  <c r="L63" i="2"/>
  <c r="L55" i="2"/>
  <c r="L54" i="2"/>
  <c r="L56" i="2"/>
  <c r="L57" i="2"/>
  <c r="L58" i="2"/>
  <c r="L64" i="2"/>
  <c r="B39" i="2"/>
  <c r="F122" i="2"/>
  <c r="L120" i="2"/>
  <c r="L121" i="2"/>
  <c r="C122" i="2"/>
  <c r="D122" i="2"/>
  <c r="E122" i="2"/>
  <c r="B122" i="2"/>
  <c r="F90" i="2"/>
  <c r="F91" i="2"/>
  <c r="F92" i="2"/>
  <c r="L129" i="2"/>
  <c r="C130" i="2"/>
  <c r="D130" i="2"/>
  <c r="E130" i="2"/>
  <c r="L102" i="2"/>
  <c r="F83" i="2"/>
  <c r="F86" i="2" s="1"/>
  <c r="F84" i="2"/>
  <c r="C113" i="2"/>
  <c r="D113" i="2"/>
  <c r="C105" i="2"/>
  <c r="D105" i="2"/>
  <c r="E105" i="2"/>
  <c r="B105" i="2"/>
  <c r="L105" i="2" s="1"/>
  <c r="B70" i="2" l="1"/>
  <c r="B71" i="2" s="1"/>
  <c r="G114" i="2"/>
  <c r="G132" i="2" s="1"/>
  <c r="K94" i="2"/>
  <c r="K114" i="2"/>
  <c r="K132" i="2" s="1"/>
  <c r="J94" i="2"/>
  <c r="J114" i="2"/>
  <c r="J132" i="2" s="1"/>
  <c r="I94" i="2"/>
  <c r="I114" i="2"/>
  <c r="I132" i="2" s="1"/>
  <c r="H94" i="2"/>
  <c r="G86" i="2"/>
  <c r="G94" i="2" s="1"/>
  <c r="C131" i="2"/>
  <c r="B47" i="4"/>
  <c r="B53" i="4" s="1"/>
  <c r="B60" i="4"/>
  <c r="B68" i="4" s="1"/>
  <c r="L82" i="2"/>
  <c r="L122" i="2"/>
  <c r="F131" i="2"/>
  <c r="F132" i="2" s="1"/>
  <c r="L119" i="2"/>
  <c r="L83" i="2"/>
  <c r="L128" i="2"/>
  <c r="L91" i="2"/>
  <c r="F93" i="2"/>
  <c r="L85" i="2"/>
  <c r="L89" i="2"/>
  <c r="L84" i="2"/>
  <c r="K70" i="2"/>
  <c r="K71" i="2" s="1"/>
  <c r="J72" i="2"/>
  <c r="J73" i="2" s="1"/>
  <c r="J79" i="2" s="1"/>
  <c r="I72" i="2"/>
  <c r="I73" i="2" s="1"/>
  <c r="I79" i="2" s="1"/>
  <c r="H72" i="2"/>
  <c r="H73" i="2" s="1"/>
  <c r="H79" i="2" s="1"/>
  <c r="G72" i="2"/>
  <c r="G73" i="2" s="1"/>
  <c r="G79" i="2" s="1"/>
  <c r="E131" i="2"/>
  <c r="D131" i="2"/>
  <c r="D114" i="2"/>
  <c r="B130" i="2"/>
  <c r="B131" i="2" s="1"/>
  <c r="E114" i="2"/>
  <c r="C114" i="2"/>
  <c r="L86" i="2" l="1"/>
  <c r="J95" i="2"/>
  <c r="J135" i="2" s="1"/>
  <c r="J138" i="2" s="1" a="1"/>
  <c r="J138" i="2" s="1"/>
  <c r="I95" i="2"/>
  <c r="I135" i="2" s="1"/>
  <c r="I138" i="2" s="1" a="1"/>
  <c r="I138" i="2" s="1"/>
  <c r="H95" i="2"/>
  <c r="H135" i="2" s="1"/>
  <c r="H138" i="2" s="1" a="1"/>
  <c r="H138" i="2" s="1"/>
  <c r="G95" i="2"/>
  <c r="G135" i="2" s="1"/>
  <c r="G138" i="2" s="1" a="1"/>
  <c r="G138" i="2" s="1"/>
  <c r="L131" i="2"/>
  <c r="L130" i="2"/>
  <c r="K72" i="2"/>
  <c r="K73" i="2" s="1"/>
  <c r="K79" i="2" s="1"/>
  <c r="K95" i="2" s="1"/>
  <c r="K135" i="2" s="1"/>
  <c r="K138" i="2" s="1" a="1"/>
  <c r="K138" i="2" s="1"/>
  <c r="D132" i="2"/>
  <c r="C132" i="2"/>
  <c r="E132" i="2"/>
  <c r="B113" i="2"/>
  <c r="L113" i="2" l="1"/>
  <c r="B114" i="2"/>
  <c r="L114" i="2" l="1"/>
  <c r="B132" i="2"/>
  <c r="L132" i="2" s="1"/>
  <c r="B144" i="2" s="1"/>
  <c r="L90" i="2"/>
  <c r="L92" i="2"/>
  <c r="L93" i="2"/>
  <c r="C94" i="2"/>
  <c r="D94" i="2"/>
  <c r="E94" i="2"/>
  <c r="B94" i="2"/>
  <c r="C78" i="2"/>
  <c r="D78" i="2"/>
  <c r="B78" i="2"/>
  <c r="C67" i="2"/>
  <c r="D67" i="2"/>
  <c r="E67" i="2"/>
  <c r="B67" i="2"/>
  <c r="L65" i="2"/>
  <c r="L66" i="2"/>
  <c r="C51" i="2"/>
  <c r="D51" i="2"/>
  <c r="E51" i="2"/>
  <c r="B51" i="2"/>
  <c r="C39" i="2"/>
  <c r="D39" i="2"/>
  <c r="D70" i="2" s="1"/>
  <c r="F39" i="2"/>
  <c r="F70" i="2" s="1"/>
  <c r="F71" i="2" l="1"/>
  <c r="F72" i="2" s="1"/>
  <c r="L51" i="2"/>
  <c r="L39" i="2"/>
  <c r="B69" i="4"/>
  <c r="C70" i="2"/>
  <c r="L70" i="2" s="1"/>
  <c r="D71" i="2"/>
  <c r="F67" i="2"/>
  <c r="F94" i="2" l="1"/>
  <c r="L94" i="2" s="1"/>
  <c r="C71" i="2"/>
  <c r="L71" i="2" s="1"/>
  <c r="F73" i="2"/>
  <c r="F79" i="2" s="1"/>
  <c r="E72" i="2"/>
  <c r="B109" i="4"/>
  <c r="D72" i="2"/>
  <c r="B114" i="4" l="1" a="1"/>
  <c r="B114" i="4" s="1"/>
  <c r="B112" i="4" a="1"/>
  <c r="B112" i="4" s="1"/>
  <c r="D73" i="2"/>
  <c r="D79" i="2" s="1"/>
  <c r="D95" i="2" s="1"/>
  <c r="C72" i="2"/>
  <c r="C73" i="2" s="1"/>
  <c r="C79" i="2" s="1"/>
  <c r="C95" i="2" s="1"/>
  <c r="C135" i="2" s="1"/>
  <c r="C138" i="2" s="1" a="1"/>
  <c r="C138" i="2" s="1"/>
  <c r="F95" i="2"/>
  <c r="F135" i="2" s="1"/>
  <c r="F138" i="2" s="1" a="1"/>
  <c r="F138" i="2" s="1"/>
  <c r="E73" i="2"/>
  <c r="B116" i="4" l="1" a="1"/>
  <c r="B116" i="4" s="1"/>
  <c r="B117" i="4" a="1"/>
  <c r="B117" i="4" s="1"/>
  <c r="E79" i="2"/>
  <c r="E95" i="2" s="1"/>
  <c r="E135" i="2" s="1"/>
  <c r="E138" i="2" s="1" a="1"/>
  <c r="E138" i="2" s="1"/>
  <c r="D135" i="2"/>
  <c r="D138" i="2" l="1" a="1"/>
  <c r="D138" i="2" s="1"/>
  <c r="B72" i="2" l="1"/>
  <c r="L72" i="2" l="1"/>
  <c r="B73" i="2"/>
  <c r="L79" i="2" l="1"/>
  <c r="L73" i="2"/>
  <c r="B79" i="2"/>
  <c r="B95" i="2" l="1"/>
  <c r="L95" i="2" s="1"/>
  <c r="B135" i="2" l="1"/>
  <c r="L135" i="2" s="1"/>
  <c r="B115" i="4" s="1" a="1"/>
  <c r="B115" i="4" s="1"/>
  <c r="B141" i="2" l="1" a="1"/>
  <c r="B141" i="2" s="1"/>
  <c r="B140" i="2" a="1"/>
  <c r="B140" i="2" s="1"/>
  <c r="B138" i="2" a="1"/>
  <c r="B138" i="2" s="1"/>
  <c r="L138" i="2" s="1"/>
  <c r="B143" i="2" l="1" a="1"/>
  <c r="B143" i="2" s="1"/>
  <c r="B142" i="2" a="1"/>
  <c r="B142" i="2" s="1"/>
</calcChain>
</file>

<file path=xl/metadata.xml><?xml version="1.0" encoding="utf-8"?>
<metadata xmlns="http://schemas.openxmlformats.org/spreadsheetml/2006/main" xmlns:xda="http://schemas.microsoft.com/office/spreadsheetml/2017/dynamicarray">
  <metadataTypes count="1">
    <metadataType name="XLDAPR" minSupportedVersion="120000" copy="1" pasteAll="1" pasteValues="1" merge="1" splitFirst="1" rowColShift="1" clearFormats="1" clearComments="1" assign="1" coerce="1" cellMeta="1"/>
  </metadataTypes>
  <futureMetadata name="XLDAPR" count="1">
    <bk>
      <extLst>
        <ext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<sst xmlns="http://schemas.openxmlformats.org/spreadsheetml/2006/main" count="348" uniqueCount="105">
  <si>
    <t>Anvisning budgetmall: Planeringsbudget för alla projekttyper</t>
  </si>
  <si>
    <t xml:space="preserve">Mallen är ett arbetsverktyg för att planera ekonomin i det projekt ni avser att ansöka om stöd för. Har ni frågor om mallen kan ni kontakta det EU-program ni planerar att söka stöd från. Mallen har två flikar. En flik för projekt där en organisation är ensam sökande, och en flik för projekt med flera partner. Använd den som stämmer in på ert projekt.
</t>
  </si>
  <si>
    <t xml:space="preserve">Mallen kan även användas vid begäran om budgetändring för projekt som enligt beslutet om stöd ska redovisa faktiska kostnader. </t>
  </si>
  <si>
    <r>
      <t xml:space="preserve">Mallen ska </t>
    </r>
    <r>
      <rPr>
        <b/>
        <sz val="11"/>
        <color theme="1"/>
        <rFont val="Calibri"/>
        <family val="2"/>
        <scheme val="minor"/>
      </rPr>
      <t>INTE</t>
    </r>
    <r>
      <rPr>
        <sz val="11"/>
        <color theme="1"/>
        <rFont val="Calibri"/>
        <family val="2"/>
        <scheme val="minor"/>
      </rPr>
      <t xml:space="preserve"> användas för projekt med </t>
    </r>
    <r>
      <rPr>
        <b/>
        <sz val="11"/>
        <color theme="1"/>
        <rFont val="Calibri"/>
        <family val="2"/>
        <scheme val="minor"/>
      </rPr>
      <t>statsstöd</t>
    </r>
    <r>
      <rPr>
        <sz val="11"/>
        <color theme="1"/>
        <rFont val="Calibri"/>
        <family val="2"/>
        <scheme val="minor"/>
      </rPr>
      <t xml:space="preserve">, dit räknas inte projekt med </t>
    </r>
    <r>
      <rPr>
        <b/>
        <sz val="11"/>
        <color theme="1"/>
        <rFont val="Calibri"/>
        <family val="2"/>
        <scheme val="minor"/>
      </rPr>
      <t>försumbart stöd</t>
    </r>
    <r>
      <rPr>
        <sz val="11"/>
        <color theme="1"/>
        <rFont val="Calibri"/>
        <family val="2"/>
        <scheme val="minor"/>
      </rPr>
      <t xml:space="preserve"> (de minimis).</t>
    </r>
  </si>
  <si>
    <t xml:space="preserve">Gör registreringar bara i de vita fälten. I de tonade fälten sker automatiska beräkningar. </t>
  </si>
  <si>
    <t>Projekt med flera partner</t>
  </si>
  <si>
    <t xml:space="preserve">Skriv vilken partner det gäller i respektive rad/kolumn. Om ert projekt har fler än fyra partner får ni manuellt korrigera mallen genom att lägga till fler rader och kolumner. </t>
  </si>
  <si>
    <t>Projekt med flera partner med olika procentsatser för lönebikostnader</t>
  </si>
  <si>
    <t>Om budgeten gäller ett projekt med flera parter där procentsatsen för lönebikostnader varierar mellan parterna:
Ange procentsatsen för respektive part i cellerna på rad 17 - 26. Behövs ytterligare partner läggas till får ni manuellt korrigera mallen genom att lägga till fler rader och kolumner.</t>
  </si>
  <si>
    <t>Projekt med flera partner med olika procentsatser för indirekta kostnader inom projektet</t>
  </si>
  <si>
    <t>Om budgeten gäller ett projekt med flera parter där procentsatsen för indirekta kostnader varierar mellan parterna:
Ange procentsatsen  för indirekta kostnader direkt i cellerna på rad 7 - 16. Behövs ytterligare partner får ni manuellt korrigera mallen genom att lägga till fler rader och kolumner.</t>
  </si>
  <si>
    <t>Lönebikostnader</t>
  </si>
  <si>
    <t>Schablon för lönebikostnad enligt varje parts sedvanliga praxis för kostnadsredovisning ska användas
Räknas automatiskt ut om procentsatsen under rad 17 - 26 är ifylld.</t>
  </si>
  <si>
    <t>Schablon för indirekta- /övriga kostnader</t>
  </si>
  <si>
    <t>Räknas automatiskt ut om procentsatsen under rad 7 - 16 är ifylld.</t>
  </si>
  <si>
    <t>Intäkter</t>
  </si>
  <si>
    <t>Om ni kommer att ha intäkter anger ni dem som positiva belopp. 
Summa intäkter kommer automatiskt att räknas av från kostnaderna.</t>
  </si>
  <si>
    <r>
      <t>Läs mer om vad ni kan få stöd för i Handbok för EU-projekt 2021-2027 under</t>
    </r>
    <r>
      <rPr>
        <b/>
        <i/>
        <sz val="11"/>
        <color theme="1"/>
        <rFont val="Calibri"/>
        <family val="2"/>
        <scheme val="minor"/>
      </rPr>
      <t xml:space="preserve"> Planera &gt; Det här kan ni få stöd för</t>
    </r>
    <r>
      <rPr>
        <b/>
        <sz val="11"/>
        <color theme="1"/>
        <rFont val="Calibri"/>
        <family val="2"/>
        <scheme val="minor"/>
      </rPr>
      <t>.</t>
    </r>
  </si>
  <si>
    <t>Redovisningsalternativ</t>
  </si>
  <si>
    <t>Med hjälp av denna detaljerade planeringsbudget ska ni avgöra vilket redovisningsalternativ ni vill tillämpa i er ansökan. Dessa alternativ finns:</t>
  </si>
  <si>
    <r>
      <rPr>
        <u/>
        <sz val="11"/>
        <color theme="1"/>
        <rFont val="Calibri"/>
        <family val="2"/>
        <scheme val="minor"/>
      </rPr>
      <t>Förstudier = Klumpsumma.</t>
    </r>
    <r>
      <rPr>
        <sz val="11"/>
        <color theme="1"/>
        <rFont val="Calibri"/>
        <family val="2"/>
        <scheme val="minor"/>
      </rPr>
      <t xml:space="preserve">
Om ni planerar en förstudie ska ni bifoga denna detaljerade planeringsbudget som en bilaga till er ansökan om stöd. 
I Min ansökan registrerar ni hela budgetens belopp i kostnadsslaget </t>
    </r>
    <r>
      <rPr>
        <b/>
        <sz val="11"/>
        <color theme="1"/>
        <rFont val="Calibri"/>
        <family val="2"/>
        <scheme val="minor"/>
      </rPr>
      <t>Klumpsumma</t>
    </r>
    <r>
      <rPr>
        <sz val="11"/>
        <color theme="1"/>
        <rFont val="Calibri"/>
        <family val="2"/>
        <scheme val="minor"/>
      </rPr>
      <t>.</t>
    </r>
  </si>
  <si>
    <r>
      <rPr>
        <u/>
        <sz val="11"/>
        <color theme="1"/>
        <rFont val="Calibri"/>
        <family val="2"/>
        <scheme val="minor"/>
      </rPr>
      <t xml:space="preserve">Projekt med budget upp till 1 860 000 kronor som inte är förstudie
</t>
    </r>
    <r>
      <rPr>
        <sz val="11"/>
        <color theme="1"/>
        <rFont val="Calibri"/>
        <family val="2"/>
        <scheme val="minor"/>
      </rPr>
      <t>Redovisningsalternativ som kan användas är Klumpsumma eller Personal + upp till 40%, se inforamtion under respektive avsnitt</t>
    </r>
    <r>
      <rPr>
        <u/>
        <sz val="11"/>
        <color theme="1"/>
        <rFont val="Calibri"/>
        <family val="2"/>
        <scheme val="minor"/>
      </rPr>
      <t xml:space="preserve">
</t>
    </r>
  </si>
  <si>
    <r>
      <rPr>
        <u/>
        <sz val="11"/>
        <color theme="1"/>
        <rFont val="Calibri"/>
        <family val="2"/>
        <scheme val="minor"/>
      </rPr>
      <t>Personal + upp till 40% i schablon för övriga kostnader.</t>
    </r>
    <r>
      <rPr>
        <sz val="11"/>
        <color theme="1"/>
        <rFont val="Calibri"/>
        <family val="2"/>
        <scheme val="minor"/>
      </rPr>
      <t xml:space="preserve"> 
Detta redovisningsalternativ ska användas i de flesta fallen, men inte för projekt med statsstöd.
Ni kan använd mallen  för att göra beräkningar för de kostnadsslag som ni ska registrera i Min ansökan. 
Använd endast kostnadsslag Personal. Lönebikostnadsschablon och schablon för indirekta-/övriga kostnader räknas automatiskt ut om procentsatserna under
rad 7 - 26 är i fyllda.</t>
    </r>
  </si>
  <si>
    <r>
      <rPr>
        <u/>
        <sz val="11"/>
        <color theme="1"/>
        <rFont val="Calibri"/>
        <family val="2"/>
        <scheme val="minor"/>
      </rPr>
      <t xml:space="preserve">Faktiska kostnader 
</t>
    </r>
    <r>
      <rPr>
        <sz val="11"/>
        <color theme="1"/>
        <rFont val="Calibri"/>
        <family val="2"/>
        <scheme val="minor"/>
      </rPr>
      <t>För projekt med statsstöd och ytterligare några undantagsfall får projektet redovisa faktiska kostnader, se länk nedan till handbok för EU-projekt.
Ni kan använda mallen för att göra beräkningar för de kostnadsslag som ni ska registrera i Min ansökan.
Schablon för indirekta kostnader upp till 25% för lärosäten och forskningsinstitut och upp till 15 % för övriga ska användas.</t>
    </r>
  </si>
  <si>
    <t>Läs mer i Handbok för EU-projekt 2021-2027 &gt; 3. Planera er budget</t>
  </si>
  <si>
    <r>
      <t xml:space="preserve">På Tillväxtverket.se hittar ni alla mallar i </t>
    </r>
    <r>
      <rPr>
        <b/>
        <i/>
        <sz val="11"/>
        <color theme="1"/>
        <rFont val="Calibri"/>
        <family val="2"/>
        <scheme val="minor"/>
      </rPr>
      <t>Handbok för EU-projekt 2021-2027 &gt; Blanketter och mallar för EU-projekt 2021-2027</t>
    </r>
  </si>
  <si>
    <t>Planeringsbudget för EU-projekt</t>
  </si>
  <si>
    <t>Projektnamn</t>
  </si>
  <si>
    <t>Ärende-ID</t>
  </si>
  <si>
    <t>Kostnadstyp</t>
  </si>
  <si>
    <t>Procentsats</t>
  </si>
  <si>
    <t>Procent för indirekta kostnader:</t>
  </si>
  <si>
    <t>Procent för lönebikostnader:</t>
  </si>
  <si>
    <t>Kostnader</t>
  </si>
  <si>
    <t>Personal</t>
  </si>
  <si>
    <t>Kostnad</t>
  </si>
  <si>
    <t>Totalt</t>
  </si>
  <si>
    <t>Summa</t>
  </si>
  <si>
    <t>Externa tjänster</t>
  </si>
  <si>
    <t>Resor och logi</t>
  </si>
  <si>
    <t>Investeringar, materiel och lokaler</t>
  </si>
  <si>
    <t>Schablonkostnader (Beräknas automatiskt)</t>
  </si>
  <si>
    <t>Indirekta kostnader</t>
  </si>
  <si>
    <t>Summa schablonkostnader</t>
  </si>
  <si>
    <t>Summa kostnader</t>
  </si>
  <si>
    <t>Intäkt</t>
  </si>
  <si>
    <t>Summa intäkter</t>
  </si>
  <si>
    <t>Summa faktiska kostnader</t>
  </si>
  <si>
    <t>Offentliga bidrag i annat än pengar (hämtas automatiskt från medfinansieringsdelen av budgeten)</t>
  </si>
  <si>
    <t>Summa offentliga bidrag i annat än pengar</t>
  </si>
  <si>
    <t>Privata bidrag i annat än pengar (hämtas automatiskt från medfinansieringsdelen av budgeten)</t>
  </si>
  <si>
    <t>Summa privata bidrag i annat än pengar</t>
  </si>
  <si>
    <t>Total summa bidrag i annat än pengar</t>
  </si>
  <si>
    <t>Summa totala kostnader</t>
  </si>
  <si>
    <t>Varav kostnader för socialfondsaktiviteter</t>
  </si>
  <si>
    <t>Medfinansiering</t>
  </si>
  <si>
    <t>Offentlig kontantfinansiering</t>
  </si>
  <si>
    <t>Finansiering</t>
  </si>
  <si>
    <t>Summa offentlig kontantfinansiering</t>
  </si>
  <si>
    <t>Offentliga bidrag i annat än pengar</t>
  </si>
  <si>
    <t>Total offentlig finansiering</t>
  </si>
  <si>
    <t>Privat kontantfinansiering</t>
  </si>
  <si>
    <t>Summa privat kontantfinansiering</t>
  </si>
  <si>
    <t>Privata bidrag i annat än pengar</t>
  </si>
  <si>
    <t>Total privat finansiering</t>
  </si>
  <si>
    <t>Summa medfinansiering</t>
  </si>
  <si>
    <t>Stöd</t>
  </si>
  <si>
    <t>Europeiska regionala utvecklingsfonden</t>
  </si>
  <si>
    <t>Sammanställning</t>
  </si>
  <si>
    <t>Summa total finansiering</t>
  </si>
  <si>
    <t>Stödandel (EU-medel) av faktiska kostnader</t>
  </si>
  <si>
    <t>Stödandel (EU-medel) av total finansiering</t>
  </si>
  <si>
    <t>Andel annan offentlig finansiering (annan än EU-medel)</t>
  </si>
  <si>
    <t>Andel privat finansiering</t>
  </si>
  <si>
    <t>Andel bidrag i annat än pengar av total medfinansiering</t>
  </si>
  <si>
    <t>Procent för indirekta kostnader Partner 1:</t>
  </si>
  <si>
    <t>Procent för indirekta kostnader Partner 2:</t>
  </si>
  <si>
    <t>Procent för indirekta kostnader Partner 3:</t>
  </si>
  <si>
    <t>Procent för indirekta kostnader Partner 4:</t>
  </si>
  <si>
    <t>Procent för indirekta kostnader Partner 5:</t>
  </si>
  <si>
    <t>Procent för indirekta kostnader Partner 6:</t>
  </si>
  <si>
    <t>Procent för indirekta kostnader Partner 7:</t>
  </si>
  <si>
    <t>Procent för indirekta kostnader Partner 8:</t>
  </si>
  <si>
    <t>Procent för indirekta kostnader Partner 9:</t>
  </si>
  <si>
    <t>Procent för indirekta kostnader Partner 10:</t>
  </si>
  <si>
    <t>Procent för lönebikostnader Partner 1:</t>
  </si>
  <si>
    <t>Procent för lönebikostnader Partner 2:</t>
  </si>
  <si>
    <t>Procent för lönebikostnader Partner 3:</t>
  </si>
  <si>
    <t>Procent för lönebikostnader Partner 4:</t>
  </si>
  <si>
    <t>Procent för lönebikostnader Partner 5:</t>
  </si>
  <si>
    <t>Procent för lönebikostnader Partner 6:</t>
  </si>
  <si>
    <t>Procent för lönebikostnader Partner 7:</t>
  </si>
  <si>
    <t>Procent för lönebikostnader Partner 8:</t>
  </si>
  <si>
    <t>Procent för lönebikostnader Partner 9:</t>
  </si>
  <si>
    <t>Procent för lönebikostnader Partner 10:</t>
  </si>
  <si>
    <t>Partner 1</t>
  </si>
  <si>
    <t>Partner 2</t>
  </si>
  <si>
    <t>Partner 3</t>
  </si>
  <si>
    <t>Partner 4</t>
  </si>
  <si>
    <t>Partner 5</t>
  </si>
  <si>
    <t>Partner 6</t>
  </si>
  <si>
    <t>Partner 7</t>
  </si>
  <si>
    <t>Partner 8</t>
  </si>
  <si>
    <t>Partner 9</t>
  </si>
  <si>
    <t>Partner 10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</si>
</sst>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
    <numFmt numFmtId="164" formatCode="0;\-0;;@"/>
  </numFmts>
  <fonts count="16">
    <font>
      <sz val="11"/>
      <color theme="1"/>
      <name val="Calibri"/>
      <family val="2"/>
      <scheme val="minor"/>
    </font>
    <font>
      <sz val="11"/>
      <color theme="1"/>
      <name val="Calibri"/>
      <family val="2"/>
      <scheme val="minor"/>
    </font>
    <font>
      <sz val="18"/>
      <color theme="3"/>
      <name val="Calibri Light"/>
      <family val="2"/>
      <scheme val="major"/>
    </font>
    <font>
      <sz val="11"/>
      <color theme="0"/>
      <name val="Calibri"/>
      <family val="2"/>
      <scheme val="minor"/>
    </font>
    <font>
      <b/>
      <sz val="16"/>
      <name val="Calibri"/>
      <family val="2"/>
      <scheme val="minor"/>
    </font>
    <font>
      <b/>
      <sz val="14"/>
      <name val="Calibri"/>
      <family val="2"/>
      <scheme val="minor"/>
    </font>
    <font>
      <b/>
      <sz val="12"/>
      <name val="Calibri"/>
      <family val="2"/>
      <scheme val="minor"/>
    </font>
    <font>
      <b/>
      <sz val="11"/>
      <name val="Calibri"/>
      <family val="2"/>
      <scheme val="minor"/>
    </font>
    <font>
      <b/>
      <sz val="11"/>
      <color theme="0"/>
      <name val="Calibri"/>
      <family val="2"/>
      <scheme val="minor"/>
    </font>
    <font>
      <b/>
      <sz val="11"/>
      <color theme="1"/>
      <name val="Calibri"/>
      <family val="2"/>
      <scheme val="minor"/>
    </font>
    <font>
      <u/>
      <sz val="11"/>
      <color theme="10"/>
      <name val="Calibri"/>
      <family val="2"/>
      <scheme val="minor"/>
    </font>
    <font>
      <u/>
      <sz val="11"/>
      <color theme="1"/>
      <name val="Calibri"/>
      <family val="2"/>
      <scheme val="minor"/>
    </font>
    <font>
      <b/>
      <sz val="16"/>
      <color theme="0"/>
      <name val="Calibri"/>
      <family val="2"/>
      <scheme val="minor"/>
    </font>
    <font>
      <sz val="8"/>
      <name val="Calibri"/>
      <family val="2"/>
      <scheme val="minor"/>
    </font>
    <font>
      <sz val="11"/>
      <name val="Calibri"/>
      <family val="2"/>
      <scheme val="minor"/>
    </font>
    <font>
      <b/>
      <i/>
      <sz val="11"/>
      <color theme="1"/>
      <name val="Calibri"/>
      <family val="2"/>
      <scheme val="minor"/>
    </font>
  </fonts>
  <fills count="10">
    <fill>
      <patternFill patternType="none"/>
    </fill>
    <fill>
      <patternFill patternType="gray125"/>
    </fill>
    <fill>
      <patternFill patternType="solid">
        <fgColor rgb="FF004376"/>
        <bgColor indexed="64"/>
      </patternFill>
    </fill>
    <fill>
      <patternFill patternType="solid">
        <fgColor rgb="FF668EAD"/>
        <bgColor indexed="64"/>
      </patternFill>
    </fill>
    <fill>
      <patternFill patternType="solid">
        <fgColor rgb="FF99B4C8"/>
        <bgColor indexed="64"/>
      </patternFill>
    </fill>
    <fill>
      <patternFill patternType="solid">
        <fgColor rgb="FFCCD9E4"/>
        <bgColor indexed="64"/>
      </patternFill>
    </fill>
    <fill>
      <patternFill patternType="solid">
        <fgColor theme="6"/>
        <bgColor indexed="64"/>
      </patternFill>
    </fill>
    <fill>
      <patternFill patternType="solid">
        <fgColor theme="3"/>
        <bgColor indexed="64"/>
      </patternFill>
    </fill>
    <fill>
      <patternFill patternType="solid">
        <fgColor rgb="FF006D71"/>
        <bgColor indexed="64"/>
      </patternFill>
    </fill>
    <fill>
      <patternFill patternType="solid">
        <fgColor theme="6" tint="-0.499984740745262"/>
        <bgColor indexed="64"/>
      </patternFill>
    </fill>
  </fills>
  <borders count="16">
    <border>
      <left/>
      <right/>
      <top/>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ck">
        <color theme="3"/>
      </top>
      <bottom style="medium">
        <color indexed="64"/>
      </bottom>
      <diagonal/>
    </border>
    <border>
      <left/>
      <right style="thick">
        <color rgb="FF006D71"/>
      </right>
      <top/>
      <bottom/>
      <diagonal/>
    </border>
    <border>
      <left style="thick">
        <color rgb="FF006E88"/>
      </left>
      <right style="thick">
        <color rgb="FF006D71"/>
      </right>
      <top/>
      <bottom/>
      <diagonal/>
    </border>
    <border>
      <left style="thick">
        <color rgb="FF006E88"/>
      </left>
      <right style="thick">
        <color rgb="FF006D71"/>
      </right>
      <top/>
      <bottom style="thick">
        <color rgb="FF006D71"/>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diagonal/>
    </border>
  </borders>
  <cellStyleXfs count="11">
    <xf numFmtId="0" fontId="0" fillId="0" borderId="0">
      <alignment horizontal="left" readingOrder="1"/>
    </xf>
    <xf numFmtId="0" fontId="2" fillId="0" borderId="0" applyNumberFormat="0" applyFill="0" applyBorder="0" applyAlignment="0" applyProtection="0"/>
    <xf numFmtId="0" fontId="4" fillId="0" borderId="0" applyNumberFormat="0" applyFill="0" applyAlignment="0" applyProtection="0"/>
    <xf numFmtId="0" fontId="5" fillId="0" borderId="0" applyNumberFormat="0" applyFill="0" applyAlignment="0" applyProtection="0"/>
    <xf numFmtId="0" fontId="3" fillId="2"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3" borderId="0" applyNumberFormat="0" applyBorder="0" applyAlignment="0" applyProtection="0"/>
    <xf numFmtId="0" fontId="6" fillId="0" borderId="0" applyNumberFormat="0" applyFill="0" applyAlignment="0" applyProtection="0"/>
    <xf numFmtId="0" fontId="7" fillId="0" borderId="0" applyNumberFormat="0" applyFill="0" applyBorder="0" applyAlignment="0" applyProtection="0"/>
    <xf numFmtId="0" fontId="10" fillId="0" borderId="0" applyNumberFormat="0" applyFill="0" applyBorder="0" applyAlignment="0" applyProtection="0">
      <alignment horizontal="left" readingOrder="1"/>
    </xf>
  </cellStyleXfs>
  <cellXfs count="89">
    <xf numFmtId="0" fontId="0" fillId="0" borderId="0" xfId="0">
      <alignment horizontal="left" readingOrder="1"/>
    </xf>
    <xf numFmtId="0" fontId="5" fillId="0" borderId="0" xfId="3" applyAlignment="1">
      <alignment horizontal="left" readingOrder="1"/>
    </xf>
    <xf numFmtId="0" fontId="4" fillId="0" borderId="0" xfId="2" applyAlignment="1">
      <alignment horizontal="left" readingOrder="1"/>
    </xf>
    <xf numFmtId="0" fontId="0" fillId="0" borderId="0" xfId="0" applyAlignment="1">
      <alignment horizontal="left" vertical="center" readingOrder="1"/>
    </xf>
    <xf numFmtId="0" fontId="5" fillId="0" borderId="2" xfId="3" applyBorder="1" applyAlignment="1">
      <alignment horizontal="left" readingOrder="1"/>
    </xf>
    <xf numFmtId="0" fontId="5" fillId="0" borderId="3" xfId="3" applyBorder="1" applyAlignment="1">
      <alignment horizontal="left" readingOrder="1"/>
    </xf>
    <xf numFmtId="0" fontId="5" fillId="0" borderId="4" xfId="3" applyBorder="1" applyAlignment="1">
      <alignment horizontal="left" readingOrder="1"/>
    </xf>
    <xf numFmtId="0" fontId="6" fillId="0" borderId="5" xfId="8" applyBorder="1" applyAlignment="1">
      <alignment horizontal="left" readingOrder="1"/>
    </xf>
    <xf numFmtId="0" fontId="0" fillId="0" borderId="6" xfId="0" applyBorder="1">
      <alignment horizontal="left" readingOrder="1"/>
    </xf>
    <xf numFmtId="0" fontId="0" fillId="0" borderId="5" xfId="0" applyBorder="1">
      <alignment horizontal="left" readingOrder="1"/>
    </xf>
    <xf numFmtId="0" fontId="0" fillId="0" borderId="5" xfId="0" applyBorder="1" applyAlignment="1">
      <alignment horizontal="left" vertical="center" readingOrder="1"/>
    </xf>
    <xf numFmtId="0" fontId="8" fillId="6" borderId="5" xfId="0" applyFont="1" applyFill="1" applyBorder="1">
      <alignment horizontal="left" readingOrder="1"/>
    </xf>
    <xf numFmtId="0" fontId="8" fillId="6" borderId="0" xfId="0" applyFont="1" applyFill="1">
      <alignment horizontal="left" readingOrder="1"/>
    </xf>
    <xf numFmtId="0" fontId="0" fillId="0" borderId="7" xfId="0" applyBorder="1">
      <alignment horizontal="left" readingOrder="1"/>
    </xf>
    <xf numFmtId="0" fontId="0" fillId="0" borderId="8" xfId="0" applyBorder="1">
      <alignment horizontal="left" readingOrder="1"/>
    </xf>
    <xf numFmtId="10" fontId="0" fillId="0" borderId="0" xfId="0" applyNumberFormat="1">
      <alignment horizontal="left" readingOrder="1"/>
    </xf>
    <xf numFmtId="1" fontId="0" fillId="0" borderId="0" xfId="0" applyNumberFormat="1" applyAlignment="1">
      <alignment horizontal="left" vertical="center" readingOrder="1"/>
    </xf>
    <xf numFmtId="0" fontId="8" fillId="6" borderId="5" xfId="0" applyFont="1" applyFill="1" applyBorder="1" applyAlignment="1">
      <alignment horizontal="left" vertical="center" readingOrder="1"/>
    </xf>
    <xf numFmtId="0" fontId="8" fillId="6" borderId="0" xfId="0" applyFont="1" applyFill="1" applyAlignment="1">
      <alignment horizontal="left" vertical="center" readingOrder="1"/>
    </xf>
    <xf numFmtId="0" fontId="0" fillId="0" borderId="3" xfId="0" applyBorder="1">
      <alignment horizontal="left" readingOrder="1"/>
    </xf>
    <xf numFmtId="0" fontId="0" fillId="0" borderId="4" xfId="0" applyBorder="1">
      <alignment horizontal="left" readingOrder="1"/>
    </xf>
    <xf numFmtId="0" fontId="8" fillId="7" borderId="5" xfId="0" applyFont="1" applyFill="1" applyBorder="1">
      <alignment horizontal="left" readingOrder="1"/>
    </xf>
    <xf numFmtId="0" fontId="8" fillId="7" borderId="0" xfId="0" applyFont="1" applyFill="1">
      <alignment horizontal="left" readingOrder="1"/>
    </xf>
    <xf numFmtId="0" fontId="5" fillId="0" borderId="5" xfId="3" applyBorder="1" applyAlignment="1">
      <alignment horizontal="left" readingOrder="1"/>
    </xf>
    <xf numFmtId="0" fontId="12" fillId="6" borderId="10" xfId="2" applyFont="1" applyFill="1" applyBorder="1" applyAlignment="1">
      <alignment horizontal="left" readingOrder="1"/>
    </xf>
    <xf numFmtId="0" fontId="0" fillId="0" borderId="11" xfId="0" applyBorder="1" applyAlignment="1">
      <alignment wrapText="1"/>
    </xf>
    <xf numFmtId="0" fontId="9" fillId="0" borderId="11" xfId="0" applyFont="1" applyBorder="1" applyAlignment="1">
      <alignment wrapText="1"/>
    </xf>
    <xf numFmtId="0" fontId="0" fillId="0" borderId="11" xfId="0" applyBorder="1" applyAlignment="1">
      <alignment vertical="top" wrapText="1"/>
    </xf>
    <xf numFmtId="0" fontId="10" fillId="0" borderId="11" xfId="10" applyBorder="1" applyAlignment="1">
      <alignment wrapText="1"/>
    </xf>
    <xf numFmtId="0" fontId="0" fillId="0" borderId="11" xfId="0" applyBorder="1" applyAlignment="1">
      <alignment horizontal="left" vertical="top" wrapText="1"/>
    </xf>
    <xf numFmtId="0" fontId="10" fillId="0" borderId="12" xfId="10" applyBorder="1" applyAlignment="1">
      <alignment vertical="center"/>
    </xf>
    <xf numFmtId="49" fontId="0" fillId="0" borderId="0" xfId="0" applyNumberFormat="1">
      <alignment horizontal="left" readingOrder="1"/>
    </xf>
    <xf numFmtId="0" fontId="3" fillId="8" borderId="5" xfId="0" applyFont="1" applyFill="1" applyBorder="1">
      <alignment horizontal="left" readingOrder="1"/>
    </xf>
    <xf numFmtId="0" fontId="3" fillId="2" borderId="9" xfId="0" applyFont="1" applyFill="1" applyBorder="1" applyAlignment="1">
      <alignment horizontal="left" vertical="top" readingOrder="1"/>
    </xf>
    <xf numFmtId="1" fontId="3" fillId="2" borderId="1" xfId="0" applyNumberFormat="1" applyFont="1" applyFill="1" applyBorder="1">
      <alignment horizontal="left" readingOrder="1"/>
    </xf>
    <xf numFmtId="0" fontId="3" fillId="2" borderId="8" xfId="0" applyFont="1" applyFill="1" applyBorder="1">
      <alignment horizontal="left" readingOrder="1"/>
    </xf>
    <xf numFmtId="0" fontId="3" fillId="2" borderId="5" xfId="0" applyFont="1" applyFill="1" applyBorder="1">
      <alignment horizontal="left" readingOrder="1"/>
    </xf>
    <xf numFmtId="1" fontId="3" fillId="2" borderId="0" xfId="0" applyNumberFormat="1" applyFont="1" applyFill="1">
      <alignment horizontal="left" readingOrder="1"/>
    </xf>
    <xf numFmtId="0" fontId="3" fillId="2" borderId="6" xfId="0" applyFont="1" applyFill="1" applyBorder="1">
      <alignment horizontal="left" readingOrder="1"/>
    </xf>
    <xf numFmtId="0" fontId="3" fillId="8" borderId="6" xfId="0" applyFont="1" applyFill="1" applyBorder="1">
      <alignment horizontal="left" readingOrder="1"/>
    </xf>
    <xf numFmtId="0" fontId="3" fillId="8" borderId="0" xfId="0" applyFont="1" applyFill="1">
      <alignment horizontal="left" readingOrder="1"/>
    </xf>
    <xf numFmtId="0" fontId="8" fillId="8" borderId="0" xfId="0" applyFont="1" applyFill="1">
      <alignment horizontal="left" readingOrder="1"/>
    </xf>
    <xf numFmtId="0" fontId="3" fillId="0" borderId="5" xfId="0" applyFont="1" applyBorder="1">
      <alignment horizontal="left" readingOrder="1"/>
    </xf>
    <xf numFmtId="0" fontId="8" fillId="8" borderId="5" xfId="0" applyFont="1" applyFill="1" applyBorder="1">
      <alignment horizontal="left" readingOrder="1"/>
    </xf>
    <xf numFmtId="164" fontId="3" fillId="8" borderId="5" xfId="0" applyNumberFormat="1" applyFont="1" applyFill="1" applyBorder="1">
      <alignment horizontal="left" readingOrder="1"/>
    </xf>
    <xf numFmtId="1" fontId="3" fillId="8" borderId="0" xfId="0" applyNumberFormat="1" applyFont="1" applyFill="1">
      <alignment horizontal="left" readingOrder="1"/>
    </xf>
    <xf numFmtId="1" fontId="3" fillId="8" borderId="6" xfId="0" applyNumberFormat="1" applyFont="1" applyFill="1" applyBorder="1">
      <alignment horizontal="left" readingOrder="1"/>
    </xf>
    <xf numFmtId="0" fontId="3" fillId="2" borderId="0" xfId="0" applyFont="1" applyFill="1">
      <alignment horizontal="left" readingOrder="1"/>
    </xf>
    <xf numFmtId="10" fontId="3" fillId="2" borderId="0" xfId="0" applyNumberFormat="1" applyFont="1" applyFill="1">
      <alignment horizontal="left" readingOrder="1"/>
    </xf>
    <xf numFmtId="0" fontId="14" fillId="0" borderId="6" xfId="0" applyFont="1" applyBorder="1">
      <alignment horizontal="left" readingOrder="1"/>
    </xf>
    <xf numFmtId="0" fontId="14" fillId="0" borderId="0" xfId="0" applyFont="1">
      <alignment horizontal="left" readingOrder="1"/>
    </xf>
    <xf numFmtId="0" fontId="6" fillId="0" borderId="2" xfId="8" applyBorder="1" applyAlignment="1">
      <alignment horizontal="left" readingOrder="1"/>
    </xf>
    <xf numFmtId="0" fontId="3" fillId="0" borderId="0" xfId="0" applyFont="1">
      <alignment horizontal="left" readingOrder="1"/>
    </xf>
    <xf numFmtId="1" fontId="0" fillId="0" borderId="6" xfId="0" applyNumberFormat="1" applyBorder="1" applyAlignment="1">
      <alignment horizontal="left" vertical="center" readingOrder="1"/>
    </xf>
    <xf numFmtId="1" fontId="8" fillId="6" borderId="0" xfId="0" applyNumberFormat="1" applyFont="1" applyFill="1" applyAlignment="1">
      <alignment horizontal="left" vertical="center" readingOrder="1"/>
    </xf>
    <xf numFmtId="0" fontId="3" fillId="2" borderId="7" xfId="0" applyFont="1" applyFill="1" applyBorder="1" applyAlignment="1">
      <alignment horizontal="left" vertical="top" readingOrder="1"/>
    </xf>
    <xf numFmtId="1" fontId="3" fillId="0" borderId="0" xfId="0" applyNumberFormat="1" applyFont="1">
      <alignment horizontal="left" readingOrder="1"/>
    </xf>
    <xf numFmtId="1" fontId="3" fillId="0" borderId="0" xfId="0" applyNumberFormat="1" applyFont="1" applyAlignment="1">
      <alignment horizontal="left" vertical="center" readingOrder="1"/>
    </xf>
    <xf numFmtId="0" fontId="5" fillId="0" borderId="0" xfId="3" applyFill="1" applyAlignment="1">
      <alignment horizontal="left" readingOrder="1"/>
    </xf>
    <xf numFmtId="0" fontId="3" fillId="0" borderId="0" xfId="0" applyFont="1" applyAlignment="1">
      <alignment horizontal="left" vertical="center" readingOrder="1"/>
    </xf>
    <xf numFmtId="0" fontId="8" fillId="0" borderId="0" xfId="0" applyFont="1">
      <alignment horizontal="left" readingOrder="1"/>
    </xf>
    <xf numFmtId="0" fontId="8" fillId="0" borderId="0" xfId="0" applyFont="1" applyAlignment="1">
      <alignment horizontal="left" vertical="center" readingOrder="1"/>
    </xf>
    <xf numFmtId="1" fontId="8" fillId="0" borderId="0" xfId="0" applyNumberFormat="1" applyFont="1" applyAlignment="1">
      <alignment horizontal="left" vertical="center" readingOrder="1"/>
    </xf>
    <xf numFmtId="0" fontId="3" fillId="2" borderId="7" xfId="0" applyFont="1" applyFill="1" applyBorder="1">
      <alignment horizontal="left" readingOrder="1"/>
    </xf>
    <xf numFmtId="1" fontId="3" fillId="2" borderId="8" xfId="0" applyNumberFormat="1" applyFont="1" applyFill="1" applyBorder="1">
      <alignment horizontal="left" readingOrder="1"/>
    </xf>
    <xf numFmtId="0" fontId="8" fillId="7" borderId="2" xfId="0" applyFont="1" applyFill="1" applyBorder="1">
      <alignment horizontal="left" readingOrder="1"/>
    </xf>
    <xf numFmtId="0" fontId="8" fillId="7" borderId="4" xfId="0" applyFont="1" applyFill="1" applyBorder="1">
      <alignment horizontal="left" readingOrder="1"/>
    </xf>
    <xf numFmtId="0" fontId="0" fillId="0" borderId="13" xfId="0" applyBorder="1">
      <alignment horizontal="left" readingOrder="1"/>
    </xf>
    <xf numFmtId="0" fontId="0" fillId="0" borderId="14" xfId="0" applyBorder="1">
      <alignment horizontal="left" readingOrder="1"/>
    </xf>
    <xf numFmtId="0" fontId="8" fillId="7" borderId="7" xfId="0" applyFont="1" applyFill="1" applyBorder="1">
      <alignment horizontal="left" readingOrder="1"/>
    </xf>
    <xf numFmtId="0" fontId="8" fillId="7" borderId="8" xfId="0" applyFont="1" applyFill="1" applyBorder="1">
      <alignment horizontal="left" readingOrder="1"/>
    </xf>
    <xf numFmtId="0" fontId="0" fillId="0" borderId="15" xfId="0" applyBorder="1">
      <alignment horizontal="left" readingOrder="1"/>
    </xf>
    <xf numFmtId="0" fontId="8" fillId="8" borderId="6" xfId="0" applyFont="1" applyFill="1" applyBorder="1">
      <alignment horizontal="left" readingOrder="1"/>
    </xf>
    <xf numFmtId="0" fontId="8" fillId="6" borderId="6" xfId="0" applyFont="1" applyFill="1" applyBorder="1" applyAlignment="1">
      <alignment horizontal="left" vertical="center" readingOrder="1"/>
    </xf>
    <xf numFmtId="0" fontId="6" fillId="0" borderId="0" xfId="8" applyAlignment="1">
      <alignment horizontal="left" readingOrder="1"/>
    </xf>
    <xf numFmtId="1" fontId="8" fillId="6" borderId="6" xfId="0" applyNumberFormat="1" applyFont="1" applyFill="1" applyBorder="1" applyAlignment="1">
      <alignment horizontal="left" vertical="center" readingOrder="1"/>
    </xf>
    <xf numFmtId="0" fontId="0" fillId="0" borderId="13" xfId="0" applyBorder="1" applyAlignment="1">
      <alignment horizontal="left" vertical="center" readingOrder="1"/>
    </xf>
    <xf numFmtId="1" fontId="0" fillId="0" borderId="14" xfId="0" applyNumberFormat="1" applyBorder="1" applyAlignment="1">
      <alignment horizontal="left" vertical="center" readingOrder="1"/>
    </xf>
    <xf numFmtId="0" fontId="8" fillId="6" borderId="7" xfId="0" applyFont="1" applyFill="1" applyBorder="1">
      <alignment horizontal="left" readingOrder="1"/>
    </xf>
    <xf numFmtId="0" fontId="8" fillId="6" borderId="8" xfId="0" applyFont="1" applyFill="1" applyBorder="1">
      <alignment horizontal="left" readingOrder="1"/>
    </xf>
    <xf numFmtId="0" fontId="3" fillId="8" borderId="7" xfId="0" applyFont="1" applyFill="1" applyBorder="1" applyAlignment="1">
      <alignment horizontal="left" vertical="center" readingOrder="1"/>
    </xf>
    <xf numFmtId="1" fontId="3" fillId="8" borderId="8" xfId="0" applyNumberFormat="1" applyFont="1" applyFill="1" applyBorder="1" applyAlignment="1">
      <alignment horizontal="left" vertical="center" readingOrder="1"/>
    </xf>
    <xf numFmtId="49" fontId="0" fillId="0" borderId="6" xfId="0" applyNumberFormat="1" applyBorder="1">
      <alignment horizontal="left" readingOrder="1"/>
    </xf>
    <xf numFmtId="164" fontId="0" fillId="0" borderId="6" xfId="0" applyNumberFormat="1" applyBorder="1">
      <alignment horizontal="left" readingOrder="1"/>
    </xf>
    <xf numFmtId="1" fontId="8" fillId="8" borderId="6" xfId="0" applyNumberFormat="1" applyFont="1" applyFill="1" applyBorder="1">
      <alignment horizontal="left" readingOrder="1"/>
    </xf>
    <xf numFmtId="1" fontId="8" fillId="8" borderId="6" xfId="0" applyNumberFormat="1" applyFont="1" applyFill="1" applyBorder="1" applyAlignment="1">
      <alignment horizontal="left" vertical="center" readingOrder="1"/>
    </xf>
    <xf numFmtId="0" fontId="3" fillId="9" borderId="5" xfId="0" applyFont="1" applyFill="1" applyBorder="1" applyAlignment="1">
      <alignment horizontal="left" vertical="center" readingOrder="1"/>
    </xf>
    <xf numFmtId="1" fontId="3" fillId="9" borderId="0" xfId="0" applyNumberFormat="1" applyFont="1" applyFill="1" applyAlignment="1">
      <alignment horizontal="left" vertical="center" readingOrder="1"/>
    </xf>
    <xf numFmtId="1" fontId="8" fillId="9" borderId="6" xfId="0" applyNumberFormat="1" applyFont="1" applyFill="1" applyBorder="1" applyAlignment="1">
      <alignment horizontal="left" vertical="center" readingOrder="1"/>
    </xf>
  </cellXfs>
  <cellStyles count="11">
    <cellStyle name="20 % - Dekorfärg1" xfId="5" builtinId="30" customBuiltin="1"/>
    <cellStyle name="40 % - Dekorfärg1" xfId="6" builtinId="31" customBuiltin="1"/>
    <cellStyle name="60 % - Dekorfärg1" xfId="7" builtinId="32" customBuiltin="1"/>
    <cellStyle name="Dekorfärg1" xfId="4" builtinId="29" customBuiltin="1"/>
    <cellStyle name="Hyperlänk" xfId="10" builtinId="8"/>
    <cellStyle name="Normal" xfId="0" builtinId="0" customBuiltin="1"/>
    <cellStyle name="Rubrik" xfId="1" builtinId="15" hidden="1"/>
    <cellStyle name="Rubrik 1" xfId="2" builtinId="16" customBuiltin="1"/>
    <cellStyle name="Rubrik 2" xfId="3" builtinId="17" customBuiltin="1"/>
    <cellStyle name="Rubrik 3" xfId="8" builtinId="18" customBuiltin="1"/>
    <cellStyle name="Rubrik 4" xfId="9" builtinId="19" customBuiltin="1"/>
  </cellStyles>
  <dxfs count="240">
    <dxf>
      <font>
        <strike val="0"/>
        <outline val="0"/>
        <shadow val="0"/>
        <u val="none"/>
        <vertAlign val="baseline"/>
        <sz val="11"/>
        <color theme="0"/>
        <name val="Calibri"/>
        <family val="2"/>
        <scheme val="minor"/>
      </font>
      <numFmt numFmtId="14" formatCode="0.00%"/>
      <fill>
        <patternFill patternType="solid">
          <fgColor indexed="64"/>
          <bgColor rgb="FF004376"/>
        </patternFill>
      </fill>
    </dxf>
    <dxf>
      <font>
        <strike val="0"/>
        <outline val="0"/>
        <shadow val="0"/>
        <u val="none"/>
        <vertAlign val="baseline"/>
        <sz val="11"/>
        <color theme="0"/>
        <name val="Calibri"/>
        <family val="2"/>
        <scheme val="minor"/>
      </font>
      <fill>
        <patternFill patternType="solid">
          <fgColor indexed="64"/>
          <bgColor rgb="FF004376"/>
        </patternFill>
      </fill>
    </dxf>
    <dxf>
      <border diagonalUp="0" diagonalDown="0">
        <left style="medium">
          <color indexed="64"/>
        </left>
        <right style="medium">
          <color indexed="64"/>
        </right>
        <top style="medium">
          <color indexed="64"/>
        </top>
        <bottom style="medium">
          <color indexed="64"/>
        </bottom>
      </border>
    </dxf>
    <dxf>
      <font>
        <strike val="0"/>
        <outline val="0"/>
        <shadow val="0"/>
        <u val="none"/>
        <vertAlign val="baseline"/>
        <sz val="11"/>
        <color theme="0"/>
        <name val="Calibri"/>
        <family val="2"/>
        <scheme val="minor"/>
      </font>
      <fill>
        <patternFill patternType="solid">
          <fgColor indexed="64"/>
          <bgColor rgb="FF004376"/>
        </patternFill>
      </fill>
    </dxf>
    <dxf>
      <font>
        <strike val="0"/>
        <outline val="0"/>
        <shadow val="0"/>
        <u val="none"/>
        <vertAlign val="baseline"/>
        <sz val="11"/>
        <color theme="0"/>
        <name val="Calibri"/>
        <family val="2"/>
        <scheme val="minor"/>
      </font>
      <fill>
        <patternFill patternType="solid">
          <fgColor indexed="64"/>
          <bgColor rgb="FF004376"/>
        </patternFill>
      </fill>
    </dxf>
    <dxf>
      <font>
        <strike val="0"/>
        <outline val="0"/>
        <shadow val="0"/>
        <u val="none"/>
        <vertAlign val="baseline"/>
        <sz val="11"/>
        <color theme="0"/>
        <name val="Calibri"/>
        <family val="2"/>
        <scheme val="minor"/>
      </font>
      <fill>
        <patternFill patternType="solid">
          <fgColor indexed="64"/>
          <bgColor rgb="FF004376"/>
        </patternFill>
      </fill>
    </dxf>
    <dxf>
      <font>
        <strike val="0"/>
        <outline val="0"/>
        <shadow val="0"/>
        <u val="none"/>
        <vertAlign val="baseline"/>
        <sz val="11"/>
        <color theme="0"/>
        <name val="Calibri"/>
        <family val="2"/>
        <scheme val="minor"/>
      </font>
      <fill>
        <patternFill patternType="solid">
          <fgColor indexed="64"/>
          <bgColor rgb="FF004376"/>
        </patternFill>
      </fill>
    </dxf>
    <dxf>
      <font>
        <strike val="0"/>
        <outline val="0"/>
        <shadow val="0"/>
        <u val="none"/>
        <vertAlign val="baseline"/>
        <sz val="11"/>
        <color theme="0"/>
        <name val="Calibri"/>
        <family val="2"/>
        <scheme val="minor"/>
      </font>
      <fill>
        <patternFill patternType="solid">
          <fgColor indexed="64"/>
          <bgColor rgb="FF004376"/>
        </patternFill>
      </fill>
    </dxf>
    <dxf>
      <font>
        <strike val="0"/>
        <outline val="0"/>
        <shadow val="0"/>
        <u val="none"/>
        <vertAlign val="baseline"/>
        <sz val="11"/>
        <color theme="0"/>
        <name val="Calibri"/>
        <family val="2"/>
        <scheme val="minor"/>
      </font>
      <fill>
        <patternFill patternType="solid">
          <fgColor indexed="64"/>
          <bgColor rgb="FF004376"/>
        </patternFill>
      </fill>
    </dxf>
    <dxf>
      <font>
        <strike val="0"/>
        <outline val="0"/>
        <shadow val="0"/>
        <u val="none"/>
        <vertAlign val="baseline"/>
        <sz val="11"/>
        <color theme="0"/>
        <name val="Calibri"/>
        <family val="2"/>
        <scheme val="minor"/>
      </font>
      <fill>
        <patternFill patternType="solid">
          <fgColor indexed="64"/>
          <bgColor rgb="FF004376"/>
        </patternFill>
      </fill>
    </dxf>
    <dxf>
      <font>
        <strike val="0"/>
        <outline val="0"/>
        <shadow val="0"/>
        <u val="none"/>
        <vertAlign val="baseline"/>
        <sz val="11"/>
        <color theme="0"/>
        <name val="Calibri"/>
        <family val="2"/>
        <scheme val="minor"/>
      </font>
      <fill>
        <patternFill patternType="solid">
          <fgColor indexed="64"/>
          <bgColor rgb="FF004376"/>
        </patternFill>
      </fill>
    </dxf>
    <dxf>
      <font>
        <strike val="0"/>
        <outline val="0"/>
        <shadow val="0"/>
        <u val="none"/>
        <vertAlign val="baseline"/>
        <sz val="11"/>
        <color theme="0"/>
        <name val="Calibri"/>
        <family val="2"/>
        <scheme val="minor"/>
      </font>
      <fill>
        <patternFill patternType="solid">
          <fgColor indexed="64"/>
          <bgColor rgb="FF004376"/>
        </patternFill>
      </fill>
    </dxf>
    <dxf>
      <font>
        <strike val="0"/>
        <outline val="0"/>
        <shadow val="0"/>
        <u val="none"/>
        <vertAlign val="baseline"/>
        <sz val="11"/>
        <color theme="0"/>
        <name val="Calibri"/>
        <family val="2"/>
        <scheme val="minor"/>
      </font>
      <fill>
        <patternFill patternType="solid">
          <fgColor indexed="64"/>
          <bgColor rgb="FF004376"/>
        </patternFill>
      </fill>
    </dxf>
    <dxf>
      <font>
        <strike val="0"/>
        <outline val="0"/>
        <shadow val="0"/>
        <u val="none"/>
        <vertAlign val="baseline"/>
        <sz val="11"/>
        <color theme="0"/>
        <name val="Calibri"/>
        <family val="2"/>
        <scheme val="minor"/>
      </font>
      <fill>
        <patternFill patternType="solid">
          <fgColor indexed="64"/>
          <bgColor rgb="FF004376"/>
        </patternFill>
      </fill>
    </dxf>
    <dxf>
      <font>
        <strike val="0"/>
        <outline val="0"/>
        <shadow val="0"/>
        <u val="none"/>
        <vertAlign val="baseline"/>
        <sz val="11"/>
        <color theme="0"/>
        <name val="Calibri"/>
        <family val="2"/>
        <scheme val="minor"/>
      </font>
      <fill>
        <patternFill patternType="solid">
          <fgColor indexed="64"/>
          <bgColor rgb="FF004376"/>
        </patternFill>
      </fill>
    </dxf>
    <dxf>
      <font>
        <strike val="0"/>
        <outline val="0"/>
        <shadow val="0"/>
        <u val="none"/>
        <vertAlign val="baseline"/>
        <sz val="11"/>
        <color theme="0"/>
        <name val="Calibri"/>
        <family val="2"/>
        <scheme val="minor"/>
      </font>
      <fill>
        <patternFill patternType="solid">
          <fgColor indexed="64"/>
          <bgColor rgb="FF004376"/>
        </patternFill>
      </fill>
      <alignment horizontal="left" vertical="top" textRotation="0" wrapText="0" indent="0" justifyLastLine="0" shrinkToFit="0" readingOrder="1"/>
    </dxf>
    <dxf>
      <font>
        <strike val="0"/>
        <outline val="0"/>
        <shadow val="0"/>
        <u val="none"/>
        <vertAlign val="baseline"/>
        <sz val="11"/>
        <color theme="0"/>
        <name val="Calibri"/>
        <family val="2"/>
        <scheme val="minor"/>
      </font>
      <fill>
        <patternFill patternType="solid">
          <fgColor indexed="64"/>
          <bgColor rgb="FF004376"/>
        </patternFill>
      </fill>
    </dxf>
    <dxf>
      <font>
        <strike val="0"/>
        <outline val="0"/>
        <shadow val="0"/>
        <u val="none"/>
        <vertAlign val="baseline"/>
        <sz val="11"/>
        <color theme="0"/>
        <name val="Calibri"/>
        <family val="2"/>
        <scheme val="minor"/>
      </font>
      <fill>
        <patternFill patternType="solid">
          <fgColor indexed="64"/>
          <bgColor rgb="FF004376"/>
        </patternFill>
      </fill>
    </dxf>
    <dxf>
      <font>
        <strike val="0"/>
        <outline val="0"/>
        <shadow val="0"/>
        <u val="none"/>
        <vertAlign val="baseline"/>
        <sz val="11"/>
        <color theme="0"/>
        <name val="Calibri"/>
        <family val="2"/>
        <scheme val="minor"/>
      </font>
      <fill>
        <patternFill patternType="solid">
          <fgColor indexed="64"/>
          <bgColor rgb="FF004376"/>
        </patternFill>
      </fill>
    </dxf>
    <dxf>
      <font>
        <strike val="0"/>
        <outline val="0"/>
        <shadow val="0"/>
        <u val="none"/>
        <vertAlign val="baseline"/>
        <sz val="11"/>
        <color theme="0"/>
        <name val="Calibri"/>
        <family val="2"/>
        <scheme val="minor"/>
      </font>
      <fill>
        <patternFill patternType="solid">
          <fgColor indexed="64"/>
          <bgColor rgb="FF004376"/>
        </patternFill>
      </fill>
    </dxf>
    <dxf>
      <font>
        <strike val="0"/>
        <outline val="0"/>
        <shadow val="0"/>
        <u val="none"/>
        <vertAlign val="baseline"/>
        <sz val="11"/>
        <color theme="0"/>
        <name val="Calibri"/>
        <family val="2"/>
        <scheme val="minor"/>
      </font>
      <fill>
        <patternFill patternType="solid">
          <fgColor indexed="64"/>
          <bgColor rgb="FF004376"/>
        </patternFill>
      </fill>
    </dxf>
    <dxf>
      <font>
        <strike val="0"/>
        <outline val="0"/>
        <shadow val="0"/>
        <u val="none"/>
        <vertAlign val="baseline"/>
        <sz val="11"/>
        <color theme="0"/>
        <name val="Calibri"/>
        <family val="2"/>
        <scheme val="minor"/>
      </font>
      <fill>
        <patternFill patternType="solid">
          <fgColor indexed="64"/>
          <bgColor rgb="FF004376"/>
        </patternFill>
      </fill>
    </dxf>
    <dxf>
      <font>
        <strike val="0"/>
        <outline val="0"/>
        <shadow val="0"/>
        <u val="none"/>
        <vertAlign val="baseline"/>
        <sz val="11"/>
        <color theme="0"/>
        <name val="Calibri"/>
        <family val="2"/>
        <scheme val="minor"/>
      </font>
      <fill>
        <patternFill patternType="solid">
          <fgColor indexed="64"/>
          <bgColor rgb="FF004376"/>
        </patternFill>
      </fill>
    </dxf>
    <dxf>
      <font>
        <strike val="0"/>
        <outline val="0"/>
        <shadow val="0"/>
        <u val="none"/>
        <vertAlign val="baseline"/>
        <sz val="11"/>
        <color theme="0"/>
        <name val="Calibri"/>
        <family val="2"/>
        <scheme val="minor"/>
      </font>
      <fill>
        <patternFill patternType="solid">
          <fgColor indexed="64"/>
          <bgColor rgb="FF004376"/>
        </patternFill>
      </fill>
    </dxf>
    <dxf>
      <font>
        <strike val="0"/>
        <outline val="0"/>
        <shadow val="0"/>
        <u val="none"/>
        <vertAlign val="baseline"/>
        <sz val="11"/>
        <color theme="0"/>
        <name val="Calibri"/>
        <family val="2"/>
        <scheme val="minor"/>
      </font>
      <fill>
        <patternFill patternType="solid">
          <fgColor indexed="64"/>
          <bgColor rgb="FF004376"/>
        </patternFill>
      </fill>
    </dxf>
    <dxf>
      <font>
        <strike val="0"/>
        <outline val="0"/>
        <shadow val="0"/>
        <u val="none"/>
        <vertAlign val="baseline"/>
        <sz val="11"/>
        <color theme="0"/>
        <name val="Calibri"/>
        <family val="2"/>
        <scheme val="minor"/>
      </font>
      <fill>
        <patternFill patternType="solid">
          <fgColor indexed="64"/>
          <bgColor rgb="FF004376"/>
        </patternFill>
      </fill>
    </dxf>
    <dxf>
      <font>
        <strike val="0"/>
        <outline val="0"/>
        <shadow val="0"/>
        <u val="none"/>
        <vertAlign val="baseline"/>
        <sz val="11"/>
        <color theme="0"/>
        <name val="Calibri"/>
        <family val="2"/>
        <scheme val="minor"/>
      </font>
      <fill>
        <patternFill patternType="solid">
          <fgColor indexed="64"/>
          <bgColor rgb="FF004376"/>
        </patternFill>
      </fill>
    </dxf>
    <dxf>
      <font>
        <strike val="0"/>
        <outline val="0"/>
        <shadow val="0"/>
        <u val="none"/>
        <vertAlign val="baseline"/>
        <sz val="11"/>
        <color theme="0"/>
        <name val="Calibri"/>
        <family val="2"/>
        <scheme val="minor"/>
      </font>
      <fill>
        <patternFill patternType="solid">
          <fgColor indexed="64"/>
          <bgColor rgb="FF004376"/>
        </patternFill>
      </fill>
    </dxf>
    <dxf>
      <font>
        <strike val="0"/>
        <outline val="0"/>
        <shadow val="0"/>
        <u val="none"/>
        <vertAlign val="baseline"/>
        <sz val="11"/>
        <color theme="0"/>
        <name val="Calibri"/>
        <family val="2"/>
        <scheme val="minor"/>
      </font>
      <fill>
        <patternFill patternType="solid">
          <fgColor indexed="64"/>
          <bgColor rgb="FF004376"/>
        </patternFill>
      </fill>
    </dxf>
    <dxf>
      <font>
        <strike val="0"/>
        <outline val="0"/>
        <shadow val="0"/>
        <u val="none"/>
        <vertAlign val="baseline"/>
        <sz val="11"/>
        <color theme="0"/>
        <name val="Calibri"/>
        <family val="2"/>
        <scheme val="minor"/>
      </font>
      <fill>
        <patternFill patternType="solid">
          <fgColor indexed="64"/>
          <bgColor rgb="FF004376"/>
        </patternFill>
      </fill>
    </dxf>
    <dxf>
      <font>
        <strike val="0"/>
        <outline val="0"/>
        <shadow val="0"/>
        <u val="none"/>
        <vertAlign val="baseline"/>
        <sz val="11"/>
        <color theme="0"/>
        <name val="Calibri"/>
        <family val="2"/>
        <scheme val="minor"/>
      </font>
      <numFmt numFmtId="0" formatCode="General"/>
      <fill>
        <patternFill patternType="solid">
          <fgColor indexed="64"/>
          <bgColor rgb="FF004376"/>
        </patternFill>
      </fill>
    </dxf>
    <dxf>
      <border diagonalUp="0" diagonalDown="0" outline="0">
        <left/>
        <right style="medium">
          <color indexed="64"/>
        </right>
        <top/>
        <bottom/>
      </border>
    </dxf>
    <dxf>
      <numFmt numFmtId="0" formatCode="General"/>
    </dxf>
    <dxf>
      <numFmt numFmtId="0" formatCode="General"/>
    </dxf>
    <dxf>
      <border diagonalUp="0" diagonalDown="0" outline="0">
        <left style="medium">
          <color indexed="64"/>
        </left>
        <right/>
        <top/>
        <bottom/>
      </border>
    </dxf>
    <dxf>
      <font>
        <strike val="0"/>
        <outline val="0"/>
        <shadow val="0"/>
        <u val="none"/>
        <vertAlign val="baseline"/>
        <sz val="11"/>
        <color theme="0"/>
        <name val="Calibri"/>
        <family val="2"/>
        <scheme val="minor"/>
      </font>
      <numFmt numFmtId="0" formatCode="General"/>
      <fill>
        <patternFill patternType="solid">
          <fgColor indexed="64"/>
          <bgColor rgb="FF004376"/>
        </patternFill>
      </fill>
    </dxf>
    <dxf>
      <font>
        <b val="0"/>
        <i val="0"/>
        <strike val="0"/>
        <condense val="0"/>
        <extend val="0"/>
        <outline val="0"/>
        <shadow val="0"/>
        <u val="none"/>
        <vertAlign val="baseline"/>
        <sz val="11"/>
        <color theme="0"/>
        <name val="Calibri"/>
        <family val="2"/>
        <scheme val="minor"/>
      </font>
      <fill>
        <patternFill patternType="solid">
          <fgColor indexed="64"/>
          <bgColor rgb="FF004376"/>
        </patternFill>
      </fill>
      <border diagonalUp="0" diagonalDown="0" outline="0">
        <left/>
        <right style="medium">
          <color indexed="64"/>
        </right>
        <top/>
        <bottom/>
      </border>
    </dxf>
    <dxf>
      <border diagonalUp="0" diagonalDown="0" outline="0">
        <left/>
        <right/>
        <top/>
        <bottom/>
      </border>
    </dxf>
    <dxf>
      <border diagonalUp="0" diagonalDown="0" outline="0">
        <left/>
        <right/>
        <top/>
        <bottom/>
      </border>
    </dxf>
    <dxf>
      <border diagonalUp="0" diagonalDown="0" outline="0">
        <left/>
        <right/>
        <top/>
        <bottom/>
      </border>
    </dxf>
    <dxf>
      <border diagonalUp="0" diagonalDown="0" outline="0">
        <left/>
        <right/>
        <top/>
        <bottom/>
      </border>
    </dxf>
    <dxf>
      <border diagonalUp="0" diagonalDown="0" outline="0">
        <left/>
        <right/>
        <top/>
        <bottom/>
      </border>
    </dxf>
    <dxf>
      <font>
        <strike val="0"/>
        <outline val="0"/>
        <shadow val="0"/>
        <u val="none"/>
        <vertAlign val="baseline"/>
        <sz val="11"/>
        <color theme="1"/>
        <name val="Calibri"/>
        <family val="2"/>
        <scheme val="minor"/>
      </font>
      <numFmt numFmtId="0" formatCode="General"/>
      <fill>
        <patternFill patternType="none">
          <fgColor indexed="64"/>
          <bgColor auto="1"/>
        </patternFill>
      </fill>
    </dxf>
    <dxf>
      <border diagonalUp="0" diagonalDown="0" outline="0">
        <left/>
        <right/>
        <top/>
        <bottom/>
      </border>
    </dxf>
    <dxf>
      <border diagonalUp="0" diagonalDown="0" outline="0">
        <left/>
        <right/>
        <top/>
        <bottom/>
      </border>
    </dxf>
    <dxf>
      <border diagonalUp="0" diagonalDown="0" outline="0">
        <left/>
        <right/>
        <top/>
        <bottom/>
      </border>
    </dxf>
    <dxf>
      <border diagonalUp="0" diagonalDown="0" outline="0">
        <left/>
        <right/>
        <top/>
        <bottom/>
      </border>
    </dxf>
    <dxf>
      <border diagonalUp="0" diagonalDown="0" outline="0">
        <left/>
        <right/>
        <top/>
        <bottom/>
      </border>
    </dxf>
    <dxf>
      <border diagonalUp="0" diagonalDown="0" outline="0">
        <left style="medium">
          <color indexed="64"/>
        </left>
        <right/>
        <top/>
        <bottom/>
      </border>
    </dxf>
    <dxf>
      <font>
        <strike val="0"/>
        <outline val="0"/>
        <shadow val="0"/>
        <u val="none"/>
        <vertAlign val="baseline"/>
        <sz val="11"/>
        <color theme="0"/>
        <name val="Calibri"/>
        <family val="2"/>
        <scheme val="minor"/>
      </font>
      <numFmt numFmtId="0" formatCode="General"/>
      <fill>
        <patternFill patternType="solid">
          <fgColor indexed="64"/>
          <bgColor rgb="FF004376"/>
        </patternFill>
      </fill>
    </dxf>
    <dxf>
      <font>
        <b val="0"/>
        <i val="0"/>
        <strike val="0"/>
        <condense val="0"/>
        <extend val="0"/>
        <outline val="0"/>
        <shadow val="0"/>
        <u val="none"/>
        <vertAlign val="baseline"/>
        <sz val="11"/>
        <color theme="0"/>
        <name val="Calibri"/>
        <family val="2"/>
        <scheme val="minor"/>
      </font>
      <fill>
        <patternFill patternType="solid">
          <fgColor indexed="64"/>
          <bgColor rgb="FF004376"/>
        </patternFill>
      </fill>
      <border diagonalUp="0" diagonalDown="0" outline="0">
        <left/>
        <right style="medium">
          <color indexed="64"/>
        </right>
        <top/>
        <bottom/>
      </border>
    </dxf>
    <dxf>
      <font>
        <strike val="0"/>
        <outline val="0"/>
        <shadow val="0"/>
        <u val="none"/>
        <vertAlign val="baseline"/>
        <sz val="11"/>
        <color theme="0"/>
        <name val="Calibri"/>
        <family val="2"/>
        <scheme val="minor"/>
      </font>
      <numFmt numFmtId="0" formatCode="General"/>
      <fill>
        <patternFill>
          <fgColor indexed="64"/>
          <bgColor rgb="FF004376"/>
        </patternFill>
      </fill>
    </dxf>
    <dxf>
      <numFmt numFmtId="0" formatCode="General"/>
    </dxf>
    <dxf>
      <border diagonalUp="0" diagonalDown="0" outline="0">
        <left style="medium">
          <color indexed="64"/>
        </left>
        <right/>
        <top/>
        <bottom/>
      </border>
    </dxf>
    <dxf>
      <font>
        <strike val="0"/>
        <outline val="0"/>
        <shadow val="0"/>
        <u val="none"/>
        <vertAlign val="baseline"/>
        <sz val="11"/>
        <color theme="0"/>
        <name val="Calibri"/>
        <family val="2"/>
        <scheme val="minor"/>
      </font>
      <numFmt numFmtId="0" formatCode="General"/>
      <fill>
        <patternFill patternType="solid">
          <fgColor indexed="64"/>
          <bgColor rgb="FF004376"/>
        </patternFill>
      </fill>
    </dxf>
    <dxf>
      <font>
        <b val="0"/>
        <i val="0"/>
        <strike val="0"/>
        <condense val="0"/>
        <extend val="0"/>
        <outline val="0"/>
        <shadow val="0"/>
        <u val="none"/>
        <vertAlign val="baseline"/>
        <sz val="11"/>
        <color theme="0"/>
        <name val="Calibri"/>
        <family val="2"/>
        <scheme val="minor"/>
      </font>
      <fill>
        <patternFill patternType="solid">
          <fgColor indexed="64"/>
          <bgColor rgb="FF004376"/>
        </patternFill>
      </fill>
      <border diagonalUp="0" diagonalDown="0" outline="0">
        <left/>
        <right style="medium">
          <color indexed="64"/>
        </right>
        <top/>
        <bottom/>
      </border>
    </dxf>
    <dxf>
      <border diagonalUp="0" diagonalDown="0" outline="0">
        <left/>
        <right/>
        <top/>
        <bottom/>
      </border>
    </dxf>
    <dxf>
      <border diagonalUp="0" diagonalDown="0" outline="0">
        <left/>
        <right/>
        <top/>
        <bottom/>
      </border>
    </dxf>
    <dxf>
      <border diagonalUp="0" diagonalDown="0" outline="0">
        <left/>
        <right/>
        <top/>
        <bottom/>
      </border>
    </dxf>
    <dxf>
      <border diagonalUp="0" diagonalDown="0" outline="0">
        <left/>
        <right/>
        <top/>
        <bottom/>
      </border>
    </dxf>
    <dxf>
      <border diagonalUp="0" diagonalDown="0" outline="0">
        <left/>
        <right/>
        <top/>
        <bottom/>
      </border>
    </dxf>
    <dxf>
      <font>
        <strike val="0"/>
        <outline val="0"/>
        <shadow val="0"/>
        <u val="none"/>
        <vertAlign val="baseline"/>
        <sz val="11"/>
        <color theme="1"/>
        <name val="Calibri"/>
        <family val="2"/>
        <scheme val="minor"/>
      </font>
      <numFmt numFmtId="0" formatCode="General"/>
      <fill>
        <patternFill patternType="none">
          <fgColor indexed="64"/>
          <bgColor auto="1"/>
        </patternFill>
      </fill>
    </dxf>
    <dxf>
      <border diagonalUp="0" diagonalDown="0" outline="0">
        <left/>
        <right/>
        <top/>
        <bottom/>
      </border>
    </dxf>
    <dxf>
      <border diagonalUp="0" diagonalDown="0" outline="0">
        <left/>
        <right/>
        <top/>
        <bottom/>
      </border>
    </dxf>
    <dxf>
      <border diagonalUp="0" diagonalDown="0" outline="0">
        <left/>
        <right/>
        <top/>
        <bottom/>
      </border>
    </dxf>
    <dxf>
      <border diagonalUp="0" diagonalDown="0" outline="0">
        <left/>
        <right/>
        <top/>
        <bottom/>
      </border>
    </dxf>
    <dxf>
      <border diagonalUp="0" diagonalDown="0" outline="0">
        <left/>
        <right/>
        <top/>
        <bottom/>
      </border>
    </dxf>
    <dxf>
      <border diagonalUp="0" diagonalDown="0" outline="0">
        <left style="medium">
          <color indexed="64"/>
        </left>
        <right/>
        <top/>
        <bottom/>
      </border>
    </dxf>
    <dxf>
      <numFmt numFmtId="0" formatCode="General"/>
    </dxf>
    <dxf>
      <numFmt numFmtId="0" formatCode="General"/>
    </dxf>
    <dxf>
      <numFmt numFmtId="0" formatCode="General"/>
    </dxf>
    <dxf>
      <font>
        <strike val="0"/>
        <outline val="0"/>
        <shadow val="0"/>
        <u val="none"/>
        <vertAlign val="baseline"/>
        <sz val="11"/>
        <color theme="0"/>
        <name val="Calibri"/>
        <family val="2"/>
        <scheme val="minor"/>
      </font>
      <numFmt numFmtId="0" formatCode="General"/>
      <fill>
        <patternFill patternType="solid">
          <fgColor indexed="64"/>
          <bgColor rgb="FF006D71"/>
        </patternFill>
      </fill>
    </dxf>
    <dxf>
      <border diagonalUp="0" diagonalDown="0" outline="0">
        <left/>
        <right style="medium">
          <color indexed="64"/>
        </right>
        <top/>
        <bottom/>
      </border>
    </dxf>
    <dxf>
      <font>
        <strike val="0"/>
        <outline val="0"/>
        <shadow val="0"/>
        <u val="none"/>
        <vertAlign val="baseline"/>
        <sz val="11"/>
        <color theme="0"/>
        <name val="Calibri"/>
        <family val="2"/>
        <scheme val="minor"/>
      </font>
      <fill>
        <patternFill patternType="solid">
          <fgColor indexed="64"/>
          <bgColor rgb="FF006D71"/>
        </patternFill>
      </fill>
    </dxf>
    <dxf>
      <font>
        <strike val="0"/>
        <outline val="0"/>
        <shadow val="0"/>
        <u val="none"/>
        <vertAlign val="baseline"/>
        <sz val="11"/>
        <color theme="0"/>
        <name val="Calibri"/>
        <family val="2"/>
        <scheme val="minor"/>
      </font>
      <fill>
        <patternFill patternType="solid">
          <fgColor indexed="64"/>
          <bgColor rgb="FF006D71"/>
        </patternFill>
      </fill>
    </dxf>
    <dxf>
      <font>
        <strike val="0"/>
        <outline val="0"/>
        <shadow val="0"/>
        <u val="none"/>
        <vertAlign val="baseline"/>
        <sz val="11"/>
        <color theme="0"/>
        <name val="Calibri"/>
        <family val="2"/>
        <scheme val="minor"/>
      </font>
      <fill>
        <patternFill patternType="solid">
          <fgColor indexed="64"/>
          <bgColor rgb="FF006D71"/>
        </patternFill>
      </fill>
    </dxf>
    <dxf>
      <font>
        <strike val="0"/>
        <outline val="0"/>
        <shadow val="0"/>
        <u val="none"/>
        <vertAlign val="baseline"/>
        <sz val="11"/>
        <color theme="0"/>
        <name val="Calibri"/>
        <family val="2"/>
        <scheme val="minor"/>
      </font>
      <fill>
        <patternFill patternType="solid">
          <fgColor indexed="64"/>
          <bgColor rgb="FF006D71"/>
        </patternFill>
      </fill>
    </dxf>
    <dxf>
      <font>
        <strike val="0"/>
        <outline val="0"/>
        <shadow val="0"/>
        <u val="none"/>
        <vertAlign val="baseline"/>
        <sz val="11"/>
        <color theme="0"/>
        <name val="Calibri"/>
        <family val="2"/>
        <scheme val="minor"/>
      </font>
      <fill>
        <patternFill patternType="solid">
          <fgColor indexed="64"/>
          <bgColor rgb="FF006D71"/>
        </patternFill>
      </fill>
    </dxf>
    <dxf>
      <font>
        <strike val="0"/>
        <outline val="0"/>
        <shadow val="0"/>
        <u val="none"/>
        <vertAlign val="baseline"/>
        <sz val="11"/>
        <color theme="0"/>
        <name val="Calibri"/>
        <family val="2"/>
        <scheme val="minor"/>
      </font>
      <numFmt numFmtId="0" formatCode="General"/>
      <fill>
        <patternFill patternType="solid">
          <fgColor indexed="64"/>
          <bgColor rgb="FF006D71"/>
        </patternFill>
      </fill>
    </dxf>
    <dxf>
      <font>
        <strike val="0"/>
        <outline val="0"/>
        <shadow val="0"/>
        <u val="none"/>
        <vertAlign val="baseline"/>
        <sz val="11"/>
        <color theme="0"/>
        <name val="Calibri"/>
        <family val="2"/>
        <scheme val="minor"/>
      </font>
      <fill>
        <patternFill patternType="solid">
          <fgColor indexed="64"/>
          <bgColor rgb="FF006D71"/>
        </patternFill>
      </fill>
    </dxf>
    <dxf>
      <font>
        <strike val="0"/>
        <outline val="0"/>
        <shadow val="0"/>
        <u val="none"/>
        <vertAlign val="baseline"/>
        <sz val="11"/>
        <color theme="0"/>
        <name val="Calibri"/>
        <family val="2"/>
        <scheme val="minor"/>
      </font>
      <fill>
        <patternFill patternType="solid">
          <fgColor indexed="64"/>
          <bgColor rgb="FF006D71"/>
        </patternFill>
      </fill>
    </dxf>
    <dxf>
      <font>
        <strike val="0"/>
        <outline val="0"/>
        <shadow val="0"/>
        <u val="none"/>
        <vertAlign val="baseline"/>
        <sz val="11"/>
        <color theme="0"/>
        <name val="Calibri"/>
        <family val="2"/>
        <scheme val="minor"/>
      </font>
      <fill>
        <patternFill patternType="solid">
          <fgColor indexed="64"/>
          <bgColor rgb="FF006D71"/>
        </patternFill>
      </fill>
    </dxf>
    <dxf>
      <font>
        <strike val="0"/>
        <outline val="0"/>
        <shadow val="0"/>
        <u val="none"/>
        <vertAlign val="baseline"/>
        <sz val="11"/>
        <color theme="0"/>
        <name val="Calibri"/>
        <family val="2"/>
        <scheme val="minor"/>
      </font>
      <numFmt numFmtId="0" formatCode="General"/>
      <fill>
        <patternFill patternType="solid">
          <fgColor indexed="64"/>
          <bgColor rgb="FF006D71"/>
        </patternFill>
      </fill>
    </dxf>
    <dxf>
      <font>
        <strike val="0"/>
        <outline val="0"/>
        <shadow val="0"/>
        <u val="none"/>
        <vertAlign val="baseline"/>
        <sz val="11"/>
        <color theme="0"/>
        <name val="Calibri"/>
        <family val="2"/>
        <scheme val="minor"/>
      </font>
      <numFmt numFmtId="30" formatCode="@"/>
      <fill>
        <patternFill>
          <fgColor indexed="64"/>
          <bgColor rgb="FF006D71"/>
        </patternFill>
      </fill>
    </dxf>
    <dxf>
      <border diagonalUp="0" diagonalDown="0" outline="0">
        <left style="medium">
          <color indexed="64"/>
        </left>
        <right/>
        <top/>
        <bottom/>
      </border>
    </dxf>
    <dxf>
      <numFmt numFmtId="0" formatCode="General"/>
    </dxf>
    <dxf>
      <numFmt numFmtId="1" formatCode="0"/>
      <alignment horizontal="left" vertical="center" textRotation="0" wrapText="0" indent="0" justifyLastLine="0" shrinkToFit="0" readingOrder="1"/>
      <border diagonalUp="0" diagonalDown="0" outline="0">
        <left/>
        <right style="medium">
          <color indexed="64"/>
        </right>
        <top/>
        <bottom/>
      </border>
    </dxf>
    <dxf>
      <numFmt numFmtId="0" formatCode="General"/>
    </dxf>
    <dxf>
      <numFmt numFmtId="1" formatCode="0"/>
      <alignment horizontal="left" vertical="center" textRotation="0" wrapText="0" indent="0" justifyLastLine="0" shrinkToFit="0" readingOrder="1"/>
    </dxf>
    <dxf>
      <numFmt numFmtId="0" formatCode="General"/>
    </dxf>
    <dxf>
      <numFmt numFmtId="1" formatCode="0"/>
      <alignment horizontal="left" vertical="center" textRotation="0" wrapText="0" indent="0" justifyLastLine="0" shrinkToFit="0" readingOrder="1"/>
    </dxf>
    <dxf>
      <numFmt numFmtId="0" formatCode="General"/>
    </dxf>
    <dxf>
      <numFmt numFmtId="1" formatCode="0"/>
      <alignment horizontal="left" vertical="center" textRotation="0" wrapText="0" indent="0" justifyLastLine="0" shrinkToFit="0" readingOrder="1"/>
    </dxf>
    <dxf>
      <numFmt numFmtId="0" formatCode="General"/>
    </dxf>
    <dxf>
      <numFmt numFmtId="1" formatCode="0"/>
      <alignment horizontal="left" vertical="center" textRotation="0" wrapText="0" indent="0" justifyLastLine="0" shrinkToFit="0" readingOrder="1"/>
    </dxf>
    <dxf>
      <numFmt numFmtId="0" formatCode="General"/>
    </dxf>
    <dxf>
      <numFmt numFmtId="1" formatCode="0"/>
      <alignment horizontal="left" vertical="center" textRotation="0" wrapText="0" indent="0" justifyLastLine="0" shrinkToFit="0" readingOrder="1"/>
    </dxf>
    <dxf>
      <numFmt numFmtId="0" formatCode="General"/>
    </dxf>
    <dxf>
      <numFmt numFmtId="1" formatCode="0"/>
      <alignment horizontal="left" vertical="center" textRotation="0" wrapText="0" indent="0" justifyLastLine="0" shrinkToFit="0" readingOrder="1"/>
    </dxf>
    <dxf>
      <numFmt numFmtId="1" formatCode="0"/>
      <alignment horizontal="left" vertical="center" textRotation="0" wrapText="0" indent="0" justifyLastLine="0" shrinkToFit="0" readingOrder="1"/>
    </dxf>
    <dxf>
      <numFmt numFmtId="1" formatCode="0"/>
      <alignment horizontal="left" vertical="center" textRotation="0" wrapText="0" indent="0" justifyLastLine="0" shrinkToFit="0" readingOrder="1"/>
    </dxf>
    <dxf>
      <numFmt numFmtId="0" formatCode="General"/>
    </dxf>
    <dxf>
      <numFmt numFmtId="1" formatCode="0"/>
      <alignment horizontal="left" vertical="center" textRotation="0" wrapText="0" indent="0" justifyLastLine="0" shrinkToFit="0" readingOrder="1"/>
    </dxf>
    <dxf>
      <numFmt numFmtId="0" formatCode="General"/>
    </dxf>
    <dxf>
      <numFmt numFmtId="1" formatCode="0"/>
      <alignment horizontal="left" vertical="center" textRotation="0" wrapText="0" indent="0" justifyLastLine="0" shrinkToFit="0" readingOrder="1"/>
    </dxf>
    <dxf>
      <alignment horizontal="left" vertical="center" textRotation="0" wrapText="0" indent="0" justifyLastLine="0" shrinkToFit="0" readingOrder="1"/>
      <border diagonalUp="0" diagonalDown="0" outline="0">
        <left style="medium">
          <color indexed="64"/>
        </left>
        <right/>
        <top/>
        <bottom/>
      </border>
    </dxf>
    <dxf>
      <alignment horizontal="left" vertical="center" textRotation="0" wrapText="0" indent="0" justifyLastLine="0" shrinkToFit="0" readingOrder="1"/>
    </dxf>
    <dxf>
      <font>
        <b/>
        <strike val="0"/>
        <outline val="0"/>
        <shadow val="0"/>
        <u val="none"/>
        <vertAlign val="baseline"/>
        <sz val="11"/>
        <color theme="0"/>
        <name val="Calibri"/>
        <family val="2"/>
        <scheme val="minor"/>
      </font>
      <numFmt numFmtId="1" formatCode="0"/>
      <fill>
        <patternFill patternType="solid">
          <fgColor indexed="64"/>
          <bgColor rgb="FF006D71"/>
        </patternFill>
      </fill>
      <protection locked="1" hidden="0"/>
    </dxf>
    <dxf>
      <font>
        <b/>
        <i val="0"/>
        <strike val="0"/>
        <condense val="0"/>
        <extend val="0"/>
        <outline val="0"/>
        <shadow val="0"/>
        <u val="none"/>
        <vertAlign val="baseline"/>
        <sz val="11"/>
        <color theme="0"/>
        <name val="Calibri"/>
        <family val="2"/>
        <scheme val="minor"/>
      </font>
      <numFmt numFmtId="1" formatCode="0"/>
      <fill>
        <patternFill patternType="solid">
          <fgColor indexed="64"/>
          <bgColor theme="6" tint="-0.499984740745262"/>
        </patternFill>
      </fill>
      <alignment horizontal="left" vertical="center" textRotation="0" wrapText="0" indent="0" justifyLastLine="0" shrinkToFit="0" readingOrder="1"/>
      <border diagonalUp="0" diagonalDown="0" outline="0">
        <left/>
        <right style="medium">
          <color indexed="64"/>
        </right>
        <top/>
        <bottom/>
      </border>
    </dxf>
    <dxf>
      <font>
        <strike val="0"/>
        <outline val="0"/>
        <shadow val="0"/>
        <u val="none"/>
        <vertAlign val="baseline"/>
        <sz val="11"/>
        <color theme="0"/>
        <name val="Calibri"/>
        <family val="2"/>
        <scheme val="minor"/>
      </font>
      <numFmt numFmtId="1" formatCode="0"/>
      <fill>
        <patternFill patternType="solid">
          <fgColor indexed="64"/>
          <bgColor rgb="FF006D71"/>
        </patternFill>
      </fill>
      <protection locked="1" hidden="0"/>
    </dxf>
    <dxf>
      <font>
        <b val="0"/>
        <i val="0"/>
        <strike val="0"/>
        <condense val="0"/>
        <extend val="0"/>
        <outline val="0"/>
        <shadow val="0"/>
        <u val="none"/>
        <vertAlign val="baseline"/>
        <sz val="11"/>
        <color theme="0"/>
        <name val="Calibri"/>
        <family val="2"/>
        <scheme val="minor"/>
      </font>
      <numFmt numFmtId="1" formatCode="0"/>
      <fill>
        <patternFill patternType="solid">
          <fgColor indexed="64"/>
          <bgColor theme="6" tint="-0.499984740745262"/>
        </patternFill>
      </fill>
      <alignment horizontal="left" vertical="center" textRotation="0" wrapText="0" indent="0" justifyLastLine="0" shrinkToFit="0" readingOrder="1"/>
    </dxf>
    <dxf>
      <font>
        <strike val="0"/>
        <outline val="0"/>
        <shadow val="0"/>
        <u val="none"/>
        <vertAlign val="baseline"/>
        <sz val="11"/>
        <color theme="0"/>
        <name val="Calibri"/>
        <family val="2"/>
        <scheme val="minor"/>
      </font>
      <numFmt numFmtId="1" formatCode="0"/>
      <fill>
        <patternFill patternType="solid">
          <fgColor indexed="64"/>
          <bgColor rgb="FF006D71"/>
        </patternFill>
      </fill>
      <protection locked="1" hidden="0"/>
    </dxf>
    <dxf>
      <font>
        <b val="0"/>
        <i val="0"/>
        <strike val="0"/>
        <condense val="0"/>
        <extend val="0"/>
        <outline val="0"/>
        <shadow val="0"/>
        <u val="none"/>
        <vertAlign val="baseline"/>
        <sz val="11"/>
        <color theme="0"/>
        <name val="Calibri"/>
        <family val="2"/>
        <scheme val="minor"/>
      </font>
      <numFmt numFmtId="1" formatCode="0"/>
      <fill>
        <patternFill patternType="solid">
          <fgColor indexed="64"/>
          <bgColor theme="6" tint="-0.499984740745262"/>
        </patternFill>
      </fill>
      <alignment horizontal="left" vertical="center" textRotation="0" wrapText="0" indent="0" justifyLastLine="0" shrinkToFit="0" readingOrder="1"/>
    </dxf>
    <dxf>
      <font>
        <strike val="0"/>
        <outline val="0"/>
        <shadow val="0"/>
        <u val="none"/>
        <vertAlign val="baseline"/>
        <sz val="11"/>
        <color theme="0"/>
        <name val="Calibri"/>
        <family val="2"/>
        <scheme val="minor"/>
      </font>
      <numFmt numFmtId="1" formatCode="0"/>
      <fill>
        <patternFill patternType="solid">
          <fgColor indexed="64"/>
          <bgColor rgb="FF006D71"/>
        </patternFill>
      </fill>
      <protection locked="1" hidden="0"/>
    </dxf>
    <dxf>
      <font>
        <b val="0"/>
        <i val="0"/>
        <strike val="0"/>
        <condense val="0"/>
        <extend val="0"/>
        <outline val="0"/>
        <shadow val="0"/>
        <u val="none"/>
        <vertAlign val="baseline"/>
        <sz val="11"/>
        <color theme="0"/>
        <name val="Calibri"/>
        <family val="2"/>
        <scheme val="minor"/>
      </font>
      <numFmt numFmtId="1" formatCode="0"/>
      <fill>
        <patternFill patternType="solid">
          <fgColor indexed="64"/>
          <bgColor theme="6" tint="-0.499984740745262"/>
        </patternFill>
      </fill>
      <alignment horizontal="left" vertical="center" textRotation="0" wrapText="0" indent="0" justifyLastLine="0" shrinkToFit="0" readingOrder="1"/>
    </dxf>
    <dxf>
      <font>
        <strike val="0"/>
        <outline val="0"/>
        <shadow val="0"/>
        <u val="none"/>
        <vertAlign val="baseline"/>
        <sz val="11"/>
        <color theme="0"/>
        <name val="Calibri"/>
        <family val="2"/>
        <scheme val="minor"/>
      </font>
      <numFmt numFmtId="1" formatCode="0"/>
      <fill>
        <patternFill patternType="solid">
          <fgColor indexed="64"/>
          <bgColor rgb="FF006D71"/>
        </patternFill>
      </fill>
      <protection locked="1" hidden="0"/>
    </dxf>
    <dxf>
      <font>
        <b val="0"/>
        <i val="0"/>
        <strike val="0"/>
        <condense val="0"/>
        <extend val="0"/>
        <outline val="0"/>
        <shadow val="0"/>
        <u val="none"/>
        <vertAlign val="baseline"/>
        <sz val="11"/>
        <color theme="0"/>
        <name val="Calibri"/>
        <family val="2"/>
        <scheme val="minor"/>
      </font>
      <numFmt numFmtId="1" formatCode="0"/>
      <fill>
        <patternFill patternType="solid">
          <fgColor indexed="64"/>
          <bgColor theme="6" tint="-0.499984740745262"/>
        </patternFill>
      </fill>
      <alignment horizontal="left" vertical="center" textRotation="0" wrapText="0" indent="0" justifyLastLine="0" shrinkToFit="0" readingOrder="1"/>
    </dxf>
    <dxf>
      <font>
        <strike val="0"/>
        <outline val="0"/>
        <shadow val="0"/>
        <u val="none"/>
        <vertAlign val="baseline"/>
        <sz val="11"/>
        <color theme="0"/>
        <name val="Calibri"/>
        <family val="2"/>
        <scheme val="minor"/>
      </font>
      <numFmt numFmtId="1" formatCode="0"/>
      <fill>
        <patternFill patternType="solid">
          <fgColor indexed="64"/>
          <bgColor rgb="FF006D71"/>
        </patternFill>
      </fill>
      <protection locked="1" hidden="0"/>
    </dxf>
    <dxf>
      <font>
        <b val="0"/>
        <i val="0"/>
        <strike val="0"/>
        <condense val="0"/>
        <extend val="0"/>
        <outline val="0"/>
        <shadow val="0"/>
        <u val="none"/>
        <vertAlign val="baseline"/>
        <sz val="11"/>
        <color theme="0"/>
        <name val="Calibri"/>
        <family val="2"/>
        <scheme val="minor"/>
      </font>
      <numFmt numFmtId="1" formatCode="0"/>
      <fill>
        <patternFill patternType="solid">
          <fgColor indexed="64"/>
          <bgColor theme="6" tint="-0.499984740745262"/>
        </patternFill>
      </fill>
      <alignment horizontal="left" vertical="center" textRotation="0" wrapText="0" indent="0" justifyLastLine="0" shrinkToFit="0" readingOrder="1"/>
    </dxf>
    <dxf>
      <font>
        <strike val="0"/>
        <outline val="0"/>
        <shadow val="0"/>
        <u val="none"/>
        <vertAlign val="baseline"/>
        <sz val="11"/>
        <color theme="0"/>
        <name val="Calibri"/>
        <family val="2"/>
        <scheme val="minor"/>
      </font>
      <numFmt numFmtId="1" formatCode="0"/>
      <fill>
        <patternFill patternType="solid">
          <fgColor indexed="64"/>
          <bgColor rgb="FF006D71"/>
        </patternFill>
      </fill>
      <protection locked="1" hidden="0"/>
    </dxf>
    <dxf>
      <font>
        <b val="0"/>
        <i val="0"/>
        <strike val="0"/>
        <condense val="0"/>
        <extend val="0"/>
        <outline val="0"/>
        <shadow val="0"/>
        <u val="none"/>
        <vertAlign val="baseline"/>
        <sz val="11"/>
        <color theme="0"/>
        <name val="Calibri"/>
        <family val="2"/>
        <scheme val="minor"/>
      </font>
      <numFmt numFmtId="1" formatCode="0"/>
      <fill>
        <patternFill patternType="solid">
          <fgColor indexed="64"/>
          <bgColor theme="6" tint="-0.499984740745262"/>
        </patternFill>
      </fill>
      <alignment horizontal="left" vertical="center" textRotation="0" wrapText="0" indent="0" justifyLastLine="0" shrinkToFit="0" readingOrder="1"/>
    </dxf>
    <dxf>
      <font>
        <strike val="0"/>
        <outline val="0"/>
        <shadow val="0"/>
        <u val="none"/>
        <vertAlign val="baseline"/>
        <sz val="11"/>
        <color theme="0"/>
        <name val="Calibri"/>
        <family val="2"/>
        <scheme val="minor"/>
      </font>
      <numFmt numFmtId="1" formatCode="0"/>
      <fill>
        <patternFill patternType="solid">
          <fgColor indexed="64"/>
          <bgColor rgb="FF006D71"/>
        </patternFill>
      </fill>
      <protection locked="1" hidden="0"/>
    </dxf>
    <dxf>
      <font>
        <b val="0"/>
        <i val="0"/>
        <strike val="0"/>
        <condense val="0"/>
        <extend val="0"/>
        <outline val="0"/>
        <shadow val="0"/>
        <u val="none"/>
        <vertAlign val="baseline"/>
        <sz val="11"/>
        <color theme="0"/>
        <name val="Calibri"/>
        <family val="2"/>
        <scheme val="minor"/>
      </font>
      <numFmt numFmtId="1" formatCode="0"/>
      <fill>
        <patternFill patternType="solid">
          <fgColor indexed="64"/>
          <bgColor theme="6" tint="-0.499984740745262"/>
        </patternFill>
      </fill>
      <alignment horizontal="left" vertical="center" textRotation="0" wrapText="0" indent="0" justifyLastLine="0" shrinkToFit="0" readingOrder="1"/>
    </dxf>
    <dxf>
      <font>
        <strike val="0"/>
        <outline val="0"/>
        <shadow val="0"/>
        <u val="none"/>
        <vertAlign val="baseline"/>
        <sz val="11"/>
        <color theme="0"/>
        <name val="Calibri"/>
        <family val="2"/>
        <scheme val="minor"/>
      </font>
      <numFmt numFmtId="1" formatCode="0"/>
      <fill>
        <patternFill patternType="solid">
          <fgColor indexed="64"/>
          <bgColor rgb="FF006D71"/>
        </patternFill>
      </fill>
      <protection locked="1" hidden="0"/>
    </dxf>
    <dxf>
      <font>
        <b val="0"/>
        <i val="0"/>
        <strike val="0"/>
        <condense val="0"/>
        <extend val="0"/>
        <outline val="0"/>
        <shadow val="0"/>
        <u val="none"/>
        <vertAlign val="baseline"/>
        <sz val="11"/>
        <color theme="0"/>
        <name val="Calibri"/>
        <family val="2"/>
        <scheme val="minor"/>
      </font>
      <numFmt numFmtId="1" formatCode="0"/>
      <fill>
        <patternFill patternType="solid">
          <fgColor indexed="64"/>
          <bgColor theme="6" tint="-0.499984740745262"/>
        </patternFill>
      </fill>
      <alignment horizontal="left" vertical="center" textRotation="0" wrapText="0" indent="0" justifyLastLine="0" shrinkToFit="0" readingOrder="1"/>
    </dxf>
    <dxf>
      <font>
        <strike val="0"/>
        <outline val="0"/>
        <shadow val="0"/>
        <u val="none"/>
        <vertAlign val="baseline"/>
        <sz val="11"/>
        <color theme="0"/>
        <name val="Calibri"/>
        <family val="2"/>
        <scheme val="minor"/>
      </font>
      <numFmt numFmtId="1" formatCode="0"/>
      <fill>
        <patternFill patternType="solid">
          <fgColor indexed="64"/>
          <bgColor rgb="FF006D71"/>
        </patternFill>
      </fill>
      <protection locked="1" hidden="0"/>
    </dxf>
    <dxf>
      <font>
        <b val="0"/>
        <i val="0"/>
        <strike val="0"/>
        <condense val="0"/>
        <extend val="0"/>
        <outline val="0"/>
        <shadow val="0"/>
        <u val="none"/>
        <vertAlign val="baseline"/>
        <sz val="11"/>
        <color theme="0"/>
        <name val="Calibri"/>
        <family val="2"/>
        <scheme val="minor"/>
      </font>
      <numFmt numFmtId="1" formatCode="0"/>
      <fill>
        <patternFill patternType="solid">
          <fgColor indexed="64"/>
          <bgColor theme="6" tint="-0.499984740745262"/>
        </patternFill>
      </fill>
      <alignment horizontal="left" vertical="center" textRotation="0" wrapText="0" indent="0" justifyLastLine="0" shrinkToFit="0" readingOrder="1"/>
    </dxf>
    <dxf>
      <font>
        <strike val="0"/>
        <outline val="0"/>
        <shadow val="0"/>
        <u val="none"/>
        <vertAlign val="baseline"/>
        <sz val="11"/>
        <color theme="0"/>
        <name val="Calibri"/>
        <family val="2"/>
        <scheme val="minor"/>
      </font>
      <numFmt numFmtId="1" formatCode="0"/>
      <fill>
        <patternFill patternType="solid">
          <fgColor indexed="64"/>
          <bgColor rgb="FF006D71"/>
        </patternFill>
      </fill>
      <protection locked="1" hidden="0"/>
    </dxf>
    <dxf>
      <font>
        <b val="0"/>
        <i val="0"/>
        <strike val="0"/>
        <condense val="0"/>
        <extend val="0"/>
        <outline val="0"/>
        <shadow val="0"/>
        <u val="none"/>
        <vertAlign val="baseline"/>
        <sz val="11"/>
        <color theme="0"/>
        <name val="Calibri"/>
        <family val="2"/>
        <scheme val="minor"/>
      </font>
      <numFmt numFmtId="1" formatCode="0"/>
      <fill>
        <patternFill patternType="solid">
          <fgColor indexed="64"/>
          <bgColor theme="6" tint="-0.499984740745262"/>
        </patternFill>
      </fill>
      <alignment horizontal="left" vertical="center" textRotation="0" wrapText="0" indent="0" justifyLastLine="0" shrinkToFit="0" readingOrder="1"/>
    </dxf>
    <dxf>
      <font>
        <strike val="0"/>
        <outline val="0"/>
        <shadow val="0"/>
        <u val="none"/>
        <vertAlign val="baseline"/>
        <sz val="11"/>
        <color theme="0"/>
        <name val="Calibri"/>
        <family val="2"/>
        <scheme val="minor"/>
      </font>
      <fill>
        <patternFill patternType="solid">
          <fgColor indexed="64"/>
          <bgColor rgb="FF006D71"/>
        </patternFill>
      </fill>
      <protection locked="1" hidden="0"/>
    </dxf>
    <dxf>
      <font>
        <b val="0"/>
        <i val="0"/>
        <strike val="0"/>
        <condense val="0"/>
        <extend val="0"/>
        <outline val="0"/>
        <shadow val="0"/>
        <u val="none"/>
        <vertAlign val="baseline"/>
        <sz val="11"/>
        <color theme="0"/>
        <name val="Calibri"/>
        <family val="2"/>
        <scheme val="minor"/>
      </font>
      <fill>
        <patternFill patternType="solid">
          <fgColor indexed="64"/>
          <bgColor theme="6" tint="-0.499984740745262"/>
        </patternFill>
      </fill>
      <alignment horizontal="left" vertical="center" textRotation="0" wrapText="0" indent="0" justifyLastLine="0" shrinkToFit="0" readingOrder="1"/>
      <border diagonalUp="0" diagonalDown="0" outline="0">
        <left style="medium">
          <color indexed="64"/>
        </left>
        <right/>
        <top/>
        <bottom/>
      </border>
    </dxf>
    <dxf>
      <fill>
        <patternFill patternType="solid">
          <fgColor indexed="64"/>
          <bgColor theme="6" tint="-0.499984740745262"/>
        </patternFill>
      </fill>
      <alignment horizontal="left" vertical="center" textRotation="0" wrapText="0" indent="0" justifyLastLine="0" shrinkToFit="0" readingOrder="1"/>
    </dxf>
    <dxf>
      <font>
        <strike val="0"/>
        <outline val="0"/>
        <shadow val="0"/>
        <u val="none"/>
        <vertAlign val="baseline"/>
        <sz val="11"/>
        <color theme="0"/>
        <name val="Calibri"/>
        <family val="2"/>
        <scheme val="minor"/>
      </font>
      <numFmt numFmtId="0" formatCode="General"/>
      <fill>
        <patternFill patternType="solid">
          <fgColor indexed="64"/>
          <bgColor rgb="FF006D71"/>
        </patternFill>
      </fill>
    </dxf>
    <dxf>
      <border diagonalUp="0" diagonalDown="0" outline="0">
        <left/>
        <right style="medium">
          <color indexed="64"/>
        </right>
        <top/>
        <bottom/>
      </border>
    </dxf>
    <dxf>
      <font>
        <strike val="0"/>
        <outline val="0"/>
        <shadow val="0"/>
        <u val="none"/>
        <vertAlign val="baseline"/>
        <sz val="11"/>
        <color auto="1"/>
        <name val="Calibri"/>
        <family val="2"/>
        <scheme val="minor"/>
      </font>
    </dxf>
    <dxf>
      <font>
        <b val="0"/>
        <i val="0"/>
        <strike val="0"/>
        <condense val="0"/>
        <extend val="0"/>
        <outline val="0"/>
        <shadow val="0"/>
        <u val="none"/>
        <vertAlign val="baseline"/>
        <sz val="11"/>
        <color theme="0"/>
        <name val="Calibri"/>
        <family val="2"/>
        <scheme val="minor"/>
      </font>
      <fill>
        <patternFill patternType="solid">
          <fgColor indexed="64"/>
          <bgColor rgb="FF006D71"/>
        </patternFill>
      </fill>
    </dxf>
    <dxf>
      <font>
        <strike val="0"/>
        <outline val="0"/>
        <shadow val="0"/>
        <u val="none"/>
        <vertAlign val="baseline"/>
        <sz val="11"/>
        <color auto="1"/>
        <name val="Calibri"/>
        <family val="2"/>
        <scheme val="minor"/>
      </font>
    </dxf>
    <dxf>
      <font>
        <b val="0"/>
        <i val="0"/>
        <strike val="0"/>
        <condense val="0"/>
        <extend val="0"/>
        <outline val="0"/>
        <shadow val="0"/>
        <u val="none"/>
        <vertAlign val="baseline"/>
        <sz val="11"/>
        <color theme="0"/>
        <name val="Calibri"/>
        <family val="2"/>
        <scheme val="minor"/>
      </font>
      <fill>
        <patternFill patternType="solid">
          <fgColor indexed="64"/>
          <bgColor rgb="FF006D71"/>
        </patternFill>
      </fill>
    </dxf>
    <dxf>
      <font>
        <strike val="0"/>
        <outline val="0"/>
        <shadow val="0"/>
        <u val="none"/>
        <vertAlign val="baseline"/>
        <sz val="11"/>
        <color auto="1"/>
        <name val="Calibri"/>
        <family val="2"/>
        <scheme val="minor"/>
      </font>
    </dxf>
    <dxf>
      <font>
        <b val="0"/>
        <i val="0"/>
        <strike val="0"/>
        <condense val="0"/>
        <extend val="0"/>
        <outline val="0"/>
        <shadow val="0"/>
        <u val="none"/>
        <vertAlign val="baseline"/>
        <sz val="11"/>
        <color theme="0"/>
        <name val="Calibri"/>
        <family val="2"/>
        <scheme val="minor"/>
      </font>
      <fill>
        <patternFill patternType="solid">
          <fgColor indexed="64"/>
          <bgColor rgb="FF006D71"/>
        </patternFill>
      </fill>
    </dxf>
    <dxf>
      <font>
        <strike val="0"/>
        <outline val="0"/>
        <shadow val="0"/>
        <u val="none"/>
        <vertAlign val="baseline"/>
        <sz val="11"/>
        <color auto="1"/>
        <name val="Calibri"/>
        <family val="2"/>
        <scheme val="minor"/>
      </font>
    </dxf>
    <dxf>
      <font>
        <b val="0"/>
        <i val="0"/>
        <strike val="0"/>
        <condense val="0"/>
        <extend val="0"/>
        <outline val="0"/>
        <shadow val="0"/>
        <u val="none"/>
        <vertAlign val="baseline"/>
        <sz val="11"/>
        <color theme="0"/>
        <name val="Calibri"/>
        <family val="2"/>
        <scheme val="minor"/>
      </font>
      <fill>
        <patternFill patternType="solid">
          <fgColor indexed="64"/>
          <bgColor rgb="FF006D71"/>
        </patternFill>
      </fill>
    </dxf>
    <dxf>
      <font>
        <strike val="0"/>
        <outline val="0"/>
        <shadow val="0"/>
        <u val="none"/>
        <vertAlign val="baseline"/>
        <sz val="11"/>
        <color auto="1"/>
        <name val="Calibri"/>
        <family val="2"/>
        <scheme val="minor"/>
      </font>
    </dxf>
    <dxf>
      <font>
        <b val="0"/>
        <i val="0"/>
        <strike val="0"/>
        <condense val="0"/>
        <extend val="0"/>
        <outline val="0"/>
        <shadow val="0"/>
        <u val="none"/>
        <vertAlign val="baseline"/>
        <sz val="11"/>
        <color theme="0"/>
        <name val="Calibri"/>
        <family val="2"/>
        <scheme val="minor"/>
      </font>
      <fill>
        <patternFill patternType="solid">
          <fgColor indexed="64"/>
          <bgColor rgb="FF006D71"/>
        </patternFill>
      </fill>
    </dxf>
    <dxf>
      <font>
        <strike val="0"/>
        <outline val="0"/>
        <shadow val="0"/>
        <u val="none"/>
        <vertAlign val="baseline"/>
        <sz val="11"/>
        <color auto="1"/>
        <name val="Calibri"/>
        <family val="2"/>
        <scheme val="minor"/>
      </font>
      <numFmt numFmtId="0" formatCode="General"/>
      <fill>
        <patternFill patternType="none">
          <fgColor indexed="64"/>
          <bgColor auto="1"/>
        </patternFill>
      </fill>
    </dxf>
    <dxf>
      <font>
        <b val="0"/>
        <i val="0"/>
        <strike val="0"/>
        <condense val="0"/>
        <extend val="0"/>
        <outline val="0"/>
        <shadow val="0"/>
        <u val="none"/>
        <vertAlign val="baseline"/>
        <sz val="11"/>
        <color theme="0"/>
        <name val="Calibri"/>
        <family val="2"/>
        <scheme val="minor"/>
      </font>
      <fill>
        <patternFill patternType="solid">
          <fgColor indexed="64"/>
          <bgColor rgb="FF006D71"/>
        </patternFill>
      </fill>
    </dxf>
    <dxf>
      <font>
        <strike val="0"/>
        <outline val="0"/>
        <shadow val="0"/>
        <u val="none"/>
        <vertAlign val="baseline"/>
        <sz val="11"/>
        <color auto="1"/>
        <name val="Calibri"/>
        <family val="2"/>
        <scheme val="minor"/>
      </font>
    </dxf>
    <dxf>
      <font>
        <strike val="0"/>
        <outline val="0"/>
        <shadow val="0"/>
        <u val="none"/>
        <vertAlign val="baseline"/>
        <sz val="11"/>
        <color auto="1"/>
        <name val="Calibri"/>
        <family val="2"/>
        <scheme val="minor"/>
      </font>
    </dxf>
    <dxf>
      <border diagonalUp="0" diagonalDown="0" outline="0">
        <left style="medium">
          <color indexed="64"/>
        </left>
        <right/>
        <top/>
        <bottom/>
      </border>
    </dxf>
    <dxf>
      <font>
        <b val="0"/>
        <i val="0"/>
        <strike val="0"/>
        <condense val="0"/>
        <extend val="0"/>
        <outline val="0"/>
        <shadow val="0"/>
        <u val="none"/>
        <vertAlign val="baseline"/>
        <sz val="11"/>
        <color theme="0"/>
        <name val="Calibri"/>
        <family val="2"/>
        <scheme val="minor"/>
      </font>
      <fill>
        <patternFill patternType="solid">
          <fgColor indexed="64"/>
          <bgColor rgb="FF006D71"/>
        </patternFill>
      </fill>
    </dxf>
    <dxf>
      <font>
        <strike val="0"/>
        <outline val="0"/>
        <shadow val="0"/>
        <u val="none"/>
        <vertAlign val="baseline"/>
        <sz val="11"/>
        <color auto="1"/>
        <name val="Calibri"/>
        <family val="2"/>
        <scheme val="minor"/>
      </font>
    </dxf>
    <dxf>
      <font>
        <b val="0"/>
        <i val="0"/>
        <strike val="0"/>
        <condense val="0"/>
        <extend val="0"/>
        <outline val="0"/>
        <shadow val="0"/>
        <u val="none"/>
        <vertAlign val="baseline"/>
        <sz val="11"/>
        <color theme="0"/>
        <name val="Calibri"/>
        <family val="2"/>
        <scheme val="minor"/>
      </font>
      <fill>
        <patternFill patternType="solid">
          <fgColor indexed="64"/>
          <bgColor rgb="FF006D71"/>
        </patternFill>
      </fill>
    </dxf>
    <dxf>
      <font>
        <strike val="0"/>
        <outline val="0"/>
        <shadow val="0"/>
        <u val="none"/>
        <vertAlign val="baseline"/>
        <sz val="11"/>
        <color auto="1"/>
        <name val="Calibri"/>
        <family val="2"/>
        <scheme val="minor"/>
      </font>
    </dxf>
    <dxf>
      <font>
        <b val="0"/>
        <i val="0"/>
        <strike val="0"/>
        <condense val="0"/>
        <extend val="0"/>
        <outline val="0"/>
        <shadow val="0"/>
        <u val="none"/>
        <vertAlign val="baseline"/>
        <sz val="11"/>
        <color theme="0"/>
        <name val="Calibri"/>
        <family val="2"/>
        <scheme val="minor"/>
      </font>
      <fill>
        <patternFill patternType="solid">
          <fgColor indexed="64"/>
          <bgColor rgb="FF006D71"/>
        </patternFill>
      </fill>
    </dxf>
    <dxf>
      <font>
        <strike val="0"/>
        <outline val="0"/>
        <shadow val="0"/>
        <u val="none"/>
        <vertAlign val="baseline"/>
        <sz val="11"/>
        <color auto="1"/>
        <name val="Calibri"/>
        <family val="2"/>
        <scheme val="minor"/>
      </font>
    </dxf>
    <dxf>
      <font>
        <b val="0"/>
        <i val="0"/>
        <strike val="0"/>
        <condense val="0"/>
        <extend val="0"/>
        <outline val="0"/>
        <shadow val="0"/>
        <u val="none"/>
        <vertAlign val="baseline"/>
        <sz val="11"/>
        <color theme="0"/>
        <name val="Calibri"/>
        <family val="2"/>
        <scheme val="minor"/>
      </font>
      <fill>
        <patternFill patternType="solid">
          <fgColor indexed="64"/>
          <bgColor rgb="FF006D71"/>
        </patternFill>
      </fill>
    </dxf>
    <dxf>
      <font>
        <strike val="0"/>
        <outline val="0"/>
        <shadow val="0"/>
        <u val="none"/>
        <vertAlign val="baseline"/>
        <sz val="11"/>
        <color auto="1"/>
        <name val="Calibri"/>
        <family val="2"/>
        <scheme val="minor"/>
      </font>
    </dxf>
    <dxf>
      <font>
        <b val="0"/>
        <i val="0"/>
        <strike val="0"/>
        <condense val="0"/>
        <extend val="0"/>
        <outline val="0"/>
        <shadow val="0"/>
        <u val="none"/>
        <vertAlign val="baseline"/>
        <sz val="11"/>
        <color theme="0"/>
        <name val="Calibri"/>
        <family val="2"/>
        <scheme val="minor"/>
      </font>
      <fill>
        <patternFill patternType="solid">
          <fgColor indexed="64"/>
          <bgColor rgb="FF006D71"/>
        </patternFill>
      </fill>
    </dxf>
    <dxf>
      <font>
        <strike val="0"/>
        <outline val="0"/>
        <shadow val="0"/>
        <u val="none"/>
        <vertAlign val="baseline"/>
        <sz val="11"/>
        <color auto="1"/>
        <name val="Calibri"/>
        <family val="2"/>
        <scheme val="minor"/>
      </font>
    </dxf>
    <dxf>
      <font>
        <b val="0"/>
        <i val="0"/>
        <strike val="0"/>
        <condense val="0"/>
        <extend val="0"/>
        <outline val="0"/>
        <shadow val="0"/>
        <u val="none"/>
        <vertAlign val="baseline"/>
        <sz val="11"/>
        <color theme="0"/>
        <name val="Calibri"/>
        <family val="2"/>
        <scheme val="minor"/>
      </font>
      <fill>
        <patternFill patternType="solid">
          <fgColor indexed="64"/>
          <bgColor rgb="FF006D71"/>
        </patternFill>
      </fill>
    </dxf>
    <dxf>
      <font>
        <strike val="0"/>
        <outline val="0"/>
        <shadow val="0"/>
        <u val="none"/>
        <vertAlign val="baseline"/>
        <sz val="11"/>
        <color auto="1"/>
        <name val="Calibri"/>
        <family val="2"/>
        <scheme val="minor"/>
      </font>
      <numFmt numFmtId="0" formatCode="General"/>
      <fill>
        <patternFill patternType="none">
          <fgColor indexed="64"/>
          <bgColor auto="1"/>
        </patternFill>
      </fill>
    </dxf>
    <dxf>
      <font>
        <b val="0"/>
        <i val="0"/>
        <strike val="0"/>
        <condense val="0"/>
        <extend val="0"/>
        <outline val="0"/>
        <shadow val="0"/>
        <u val="none"/>
        <vertAlign val="baseline"/>
        <sz val="11"/>
        <color theme="0"/>
        <name val="Calibri"/>
        <family val="2"/>
        <scheme val="minor"/>
      </font>
      <fill>
        <patternFill patternType="solid">
          <fgColor indexed="64"/>
          <bgColor rgb="FF006D71"/>
        </patternFill>
      </fill>
    </dxf>
    <dxf>
      <font>
        <strike val="0"/>
        <outline val="0"/>
        <shadow val="0"/>
        <u val="none"/>
        <vertAlign val="baseline"/>
        <sz val="11"/>
        <color auto="1"/>
        <name val="Calibri"/>
        <family val="2"/>
        <scheme val="minor"/>
      </font>
    </dxf>
    <dxf>
      <font>
        <strike val="0"/>
        <outline val="0"/>
        <shadow val="0"/>
        <u val="none"/>
        <vertAlign val="baseline"/>
        <sz val="11"/>
        <color auto="1"/>
        <name val="Calibri"/>
        <family val="2"/>
        <scheme val="minor"/>
      </font>
    </dxf>
    <dxf>
      <border diagonalUp="0" diagonalDown="0" outline="0">
        <left style="medium">
          <color indexed="64"/>
        </left>
        <right/>
        <top/>
        <bottom/>
      </border>
    </dxf>
    <dxf>
      <font>
        <b val="0"/>
        <i val="0"/>
        <strike val="0"/>
        <condense val="0"/>
        <extend val="0"/>
        <outline val="0"/>
        <shadow val="0"/>
        <u val="none"/>
        <vertAlign val="baseline"/>
        <sz val="11"/>
        <color theme="0"/>
        <name val="Calibri"/>
        <family val="2"/>
        <scheme val="minor"/>
      </font>
      <numFmt numFmtId="0" formatCode="General"/>
      <fill>
        <patternFill patternType="solid">
          <fgColor indexed="64"/>
          <bgColor rgb="FF006D71"/>
        </patternFill>
      </fill>
    </dxf>
    <dxf>
      <font>
        <b val="0"/>
        <i val="0"/>
        <strike val="0"/>
        <condense val="0"/>
        <extend val="0"/>
        <outline val="0"/>
        <shadow val="0"/>
        <u val="none"/>
        <vertAlign val="baseline"/>
        <sz val="11"/>
        <color theme="0"/>
        <name val="Calibri"/>
        <family val="2"/>
        <scheme val="minor"/>
      </font>
      <fill>
        <patternFill patternType="solid">
          <fgColor indexed="64"/>
          <bgColor rgb="FF006D71"/>
        </patternFill>
      </fill>
      <border diagonalUp="0" diagonalDown="0" outline="0">
        <left/>
        <right style="medium">
          <color indexed="64"/>
        </right>
        <top/>
        <bottom/>
      </border>
    </dxf>
    <dxf>
      <font>
        <strike val="0"/>
        <outline val="0"/>
        <shadow val="0"/>
        <u val="none"/>
        <vertAlign val="baseline"/>
        <sz val="11"/>
        <color theme="0"/>
        <name val="Calibri"/>
        <family val="2"/>
        <scheme val="minor"/>
      </font>
      <numFmt numFmtId="0" formatCode="General"/>
      <fill>
        <patternFill patternType="none">
          <fgColor indexed="64"/>
          <bgColor auto="1"/>
        </patternFill>
      </fill>
    </dxf>
    <dxf>
      <numFmt numFmtId="0" formatCode="General"/>
    </dxf>
    <dxf>
      <border diagonalUp="0" diagonalDown="0" outline="0">
        <left style="medium">
          <color indexed="64"/>
        </left>
        <right/>
        <top/>
        <bottom/>
      </border>
    </dxf>
    <dxf>
      <font>
        <strike val="0"/>
        <outline val="0"/>
        <shadow val="0"/>
        <u val="none"/>
        <vertAlign val="baseline"/>
        <sz val="11"/>
        <color theme="0"/>
        <name val="Calibri"/>
        <family val="2"/>
        <scheme val="minor"/>
      </font>
      <numFmt numFmtId="0" formatCode="General"/>
      <fill>
        <patternFill patternType="solid">
          <fgColor indexed="64"/>
          <bgColor rgb="FF006D71"/>
        </patternFill>
      </fill>
      <border diagonalUp="0" diagonalDown="0" outline="0">
        <left style="medium">
          <color indexed="64"/>
        </left>
        <top/>
        <bottom/>
      </border>
    </dxf>
    <dxf>
      <border diagonalUp="0" diagonalDown="0" outline="0">
        <left/>
        <right style="medium">
          <color indexed="64"/>
        </right>
        <top/>
        <bottom/>
      </border>
    </dxf>
    <dxf>
      <font>
        <b val="0"/>
        <i val="0"/>
        <strike val="0"/>
        <condense val="0"/>
        <extend val="0"/>
        <outline val="0"/>
        <shadow val="0"/>
        <u val="none"/>
        <vertAlign val="baseline"/>
        <sz val="11"/>
        <color auto="1"/>
        <name val="Calibri"/>
        <family val="2"/>
        <scheme val="minor"/>
      </font>
      <fill>
        <patternFill patternType="none">
          <fgColor indexed="64"/>
          <bgColor auto="1"/>
        </patternFill>
      </fill>
    </dxf>
    <dxf>
      <border diagonalUp="0" diagonalDown="0" outline="0">
        <left/>
        <right style="medium">
          <color indexed="64"/>
        </right>
        <top/>
        <bottom/>
      </border>
    </dxf>
    <dxf>
      <font>
        <strike val="0"/>
        <outline val="0"/>
        <shadow val="0"/>
        <u val="none"/>
        <vertAlign val="baseline"/>
        <sz val="11"/>
        <color auto="1"/>
        <name val="Calibri"/>
        <family val="2"/>
        <scheme val="minor"/>
      </font>
    </dxf>
    <dxf>
      <font>
        <strike val="0"/>
        <outline val="0"/>
        <shadow val="0"/>
        <u val="none"/>
        <vertAlign val="baseline"/>
        <sz val="11"/>
        <color auto="1"/>
        <name val="Calibri"/>
        <family val="2"/>
        <scheme val="minor"/>
      </font>
    </dxf>
    <dxf>
      <font>
        <strike val="0"/>
        <outline val="0"/>
        <shadow val="0"/>
        <u val="none"/>
        <vertAlign val="baseline"/>
        <sz val="11"/>
        <color auto="1"/>
        <name val="Calibri"/>
        <family val="2"/>
        <scheme val="minor"/>
      </font>
    </dxf>
    <dxf>
      <font>
        <strike val="0"/>
        <outline val="0"/>
        <shadow val="0"/>
        <u val="none"/>
        <vertAlign val="baseline"/>
        <sz val="11"/>
        <color auto="1"/>
        <name val="Calibri"/>
        <family val="2"/>
        <scheme val="minor"/>
      </font>
    </dxf>
    <dxf>
      <font>
        <strike val="0"/>
        <outline val="0"/>
        <shadow val="0"/>
        <u val="none"/>
        <vertAlign val="baseline"/>
        <sz val="11"/>
        <color auto="1"/>
        <name val="Calibri"/>
        <family val="2"/>
        <scheme val="minor"/>
      </font>
      <numFmt numFmtId="0" formatCode="General"/>
      <fill>
        <patternFill patternType="none">
          <fgColor indexed="64"/>
          <bgColor auto="1"/>
        </patternFill>
      </fill>
    </dxf>
    <dxf>
      <border diagonalUp="0" diagonalDown="0" outline="0">
        <left style="medium">
          <color indexed="64"/>
        </left>
        <right/>
        <top/>
        <bottom/>
      </border>
    </dxf>
    <dxf>
      <font>
        <strike val="0"/>
        <outline val="0"/>
        <shadow val="0"/>
        <u val="none"/>
        <vertAlign val="baseline"/>
        <sz val="11"/>
        <color theme="0"/>
        <name val="Calibri"/>
        <family val="2"/>
        <scheme val="minor"/>
      </font>
      <numFmt numFmtId="14" formatCode="0.00%"/>
      <fill>
        <patternFill patternType="solid">
          <fgColor indexed="64"/>
          <bgColor rgb="FF004376"/>
        </patternFill>
      </fill>
    </dxf>
    <dxf>
      <font>
        <strike val="0"/>
        <outline val="0"/>
        <shadow val="0"/>
        <u val="none"/>
        <vertAlign val="baseline"/>
        <sz val="11"/>
        <color theme="0"/>
        <name val="Calibri"/>
        <family val="2"/>
        <scheme val="minor"/>
      </font>
      <fill>
        <patternFill patternType="solid">
          <fgColor indexed="64"/>
          <bgColor rgb="FF004376"/>
        </patternFill>
      </fill>
    </dxf>
    <dxf>
      <border diagonalUp="0" diagonalDown="0">
        <left style="medium">
          <color indexed="64"/>
        </left>
        <right style="medium">
          <color indexed="64"/>
        </right>
        <top style="medium">
          <color indexed="64"/>
        </top>
        <bottom style="medium">
          <color indexed="64"/>
        </bottom>
      </border>
    </dxf>
    <dxf>
      <font>
        <strike val="0"/>
        <outline val="0"/>
        <shadow val="0"/>
        <u val="none"/>
        <vertAlign val="baseline"/>
        <sz val="11"/>
        <color rgb="FFFFFFFF"/>
        <name val="Calibri"/>
        <family val="2"/>
        <scheme val="none"/>
      </font>
      <fill>
        <patternFill patternType="solid">
          <fgColor rgb="FF000000"/>
          <bgColor rgb="FF004376"/>
        </patternFill>
      </fill>
    </dxf>
    <dxf>
      <font>
        <strike val="0"/>
        <outline val="0"/>
        <shadow val="0"/>
        <u val="none"/>
        <vertAlign val="baseline"/>
        <sz val="11"/>
        <color theme="0"/>
        <name val="Calibri"/>
        <family val="2"/>
        <scheme val="minor"/>
      </font>
      <fill>
        <patternFill patternType="solid">
          <fgColor indexed="64"/>
          <bgColor rgb="FF004376"/>
        </patternFill>
      </fill>
    </dxf>
    <dxf>
      <font>
        <strike val="0"/>
        <outline val="0"/>
        <shadow val="0"/>
        <u val="none"/>
        <vertAlign val="baseline"/>
        <sz val="11"/>
        <color theme="0"/>
        <name val="Calibri"/>
        <family val="2"/>
        <scheme val="minor"/>
      </font>
      <fill>
        <patternFill patternType="solid">
          <fgColor indexed="64"/>
          <bgColor rgb="FF004376"/>
        </patternFill>
      </fill>
      <alignment horizontal="left" vertical="top" textRotation="0" wrapText="0" indent="0" justifyLastLine="0" shrinkToFit="0" readingOrder="1"/>
    </dxf>
    <dxf>
      <border diagonalUp="0" diagonalDown="0">
        <left style="medium">
          <color indexed="64"/>
        </left>
        <right style="medium">
          <color indexed="64"/>
        </right>
        <top style="medium">
          <color indexed="64"/>
        </top>
        <bottom style="medium">
          <color indexed="64"/>
        </bottom>
      </border>
    </dxf>
    <dxf>
      <font>
        <strike val="0"/>
        <outline val="0"/>
        <shadow val="0"/>
        <u val="none"/>
        <vertAlign val="baseline"/>
        <sz val="11"/>
        <color rgb="FFFFFFFF"/>
        <name val="Calibri"/>
        <family val="2"/>
        <scheme val="none"/>
      </font>
      <fill>
        <patternFill patternType="solid">
          <fgColor rgb="FF000000"/>
          <bgColor rgb="FF004376"/>
        </patternFill>
      </fill>
    </dxf>
    <dxf>
      <font>
        <strike val="0"/>
        <outline val="0"/>
        <shadow val="0"/>
        <u val="none"/>
        <vertAlign val="baseline"/>
        <sz val="11"/>
        <color theme="0"/>
        <name val="Calibri"/>
        <family val="2"/>
        <scheme val="minor"/>
      </font>
      <fill>
        <patternFill patternType="solid">
          <fgColor indexed="64"/>
          <bgColor rgb="FF004376"/>
        </patternFill>
      </fill>
    </dxf>
    <dxf>
      <font>
        <strike val="0"/>
        <outline val="0"/>
        <shadow val="0"/>
        <u val="none"/>
        <vertAlign val="baseline"/>
        <sz val="11"/>
        <color theme="0"/>
        <name val="Calibri"/>
        <family val="2"/>
        <scheme val="minor"/>
      </font>
      <fill>
        <patternFill patternType="solid">
          <fgColor indexed="64"/>
          <bgColor rgb="FF004376"/>
        </patternFill>
      </fill>
    </dxf>
    <dxf>
      <font>
        <strike val="0"/>
        <outline val="0"/>
        <shadow val="0"/>
        <u val="none"/>
        <vertAlign val="baseline"/>
        <sz val="11"/>
        <color rgb="FFFFFFFF"/>
        <name val="Calibri"/>
        <family val="2"/>
        <scheme val="none"/>
      </font>
      <fill>
        <patternFill patternType="solid">
          <fgColor rgb="FF000000"/>
          <bgColor rgb="FF004376"/>
        </patternFill>
      </fill>
    </dxf>
    <dxf>
      <numFmt numFmtId="0" formatCode="General"/>
    </dxf>
    <dxf>
      <border diagonalUp="0" diagonalDown="0" outline="0">
        <left/>
        <right style="medium">
          <color indexed="64"/>
        </right>
        <top style="medium">
          <color indexed="64"/>
        </top>
        <bottom style="medium">
          <color indexed="64"/>
        </bottom>
      </border>
    </dxf>
    <dxf>
      <border diagonalUp="0" diagonalDown="0" outline="0">
        <left style="medium">
          <color indexed="64"/>
        </left>
        <right/>
        <top style="medium">
          <color indexed="64"/>
        </top>
        <bottom style="medium">
          <color indexed="64"/>
        </bottom>
      </border>
    </dxf>
    <dxf>
      <border>
        <top style="medium">
          <color indexed="64"/>
        </top>
      </border>
    </dxf>
    <dxf>
      <border diagonalUp="0" diagonalDown="0" outline="0">
        <left/>
        <right style="medium">
          <color indexed="64"/>
        </right>
        <top/>
        <bottom style="medium">
          <color indexed="64"/>
        </bottom>
      </border>
    </dxf>
    <dxf>
      <border diagonalUp="0" diagonalDown="0" outline="0">
        <left style="medium">
          <color indexed="64"/>
        </left>
        <right/>
        <top/>
        <bottom style="medium">
          <color indexed="64"/>
        </bottom>
      </border>
    </dxf>
    <dxf>
      <numFmt numFmtId="0" formatCode="General"/>
      <border diagonalUp="0" diagonalDown="0">
        <left/>
        <right style="medium">
          <color indexed="64"/>
        </right>
        <top/>
        <bottom/>
        <vertical/>
        <horizontal/>
      </border>
    </dxf>
    <dxf>
      <border diagonalUp="0" diagonalDown="0" outline="0">
        <left/>
        <right/>
        <top/>
        <bottom/>
      </border>
    </dxf>
    <dxf>
      <border diagonalUp="0" diagonalDown="0">
        <left style="medium">
          <color indexed="64"/>
        </left>
        <right/>
        <top/>
        <bottom/>
        <vertical/>
        <horizontal/>
      </border>
    </dxf>
    <dxf>
      <border diagonalUp="0" diagonalDown="0" outline="0">
        <left style="medium">
          <color indexed="64"/>
        </left>
        <right/>
        <top/>
        <bottom/>
      </border>
    </dxf>
    <dxf>
      <border diagonalUp="0" diagonalDown="0" outline="0">
        <left/>
        <right style="medium">
          <color indexed="64"/>
        </right>
        <top/>
        <bottom style="medium">
          <color indexed="64"/>
        </bottom>
      </border>
    </dxf>
    <dxf>
      <border diagonalUp="0" diagonalDown="0" outline="0">
        <left style="medium">
          <color indexed="64"/>
        </left>
        <right/>
        <top/>
        <bottom style="medium">
          <color indexed="64"/>
        </bottom>
      </border>
    </dxf>
    <dxf>
      <numFmt numFmtId="0" formatCode="General"/>
    </dxf>
    <dxf>
      <font>
        <strike val="0"/>
        <outline val="0"/>
        <shadow val="0"/>
        <u val="none"/>
        <vertAlign val="baseline"/>
        <sz val="11"/>
        <color theme="0"/>
        <name val="Calibri"/>
        <family val="2"/>
        <scheme val="minor"/>
      </font>
      <numFmt numFmtId="0" formatCode="General"/>
      <fill>
        <patternFill patternType="solid">
          <fgColor indexed="64"/>
          <bgColor rgb="FF006D71"/>
        </patternFill>
      </fill>
    </dxf>
    <dxf>
      <font>
        <strike val="0"/>
        <outline val="0"/>
        <shadow val="0"/>
        <u val="none"/>
        <vertAlign val="baseline"/>
        <sz val="11"/>
        <color theme="0"/>
        <name val="Calibri"/>
        <family val="2"/>
        <scheme val="minor"/>
      </font>
      <numFmt numFmtId="30" formatCode="@"/>
      <fill>
        <patternFill>
          <fgColor indexed="64"/>
          <bgColor rgb="FF006D71"/>
        </patternFill>
      </fill>
    </dxf>
    <dxf>
      <border diagonalUp="0" diagonalDown="0" outline="0">
        <left/>
        <right/>
        <top style="thin">
          <color indexed="64"/>
        </top>
        <bottom style="thick">
          <color indexed="64"/>
        </bottom>
      </border>
    </dxf>
    <dxf>
      <numFmt numFmtId="0" formatCode="General"/>
      <border diagonalUp="0" diagonalDown="0">
        <left/>
        <right style="medium">
          <color indexed="64"/>
        </right>
        <top/>
        <bottom/>
        <vertical/>
        <horizontal/>
      </border>
    </dxf>
    <dxf>
      <numFmt numFmtId="1" formatCode="0"/>
      <alignment horizontal="left" vertical="center" textRotation="0" wrapText="0" indent="0" justifyLastLine="0" shrinkToFit="0" readingOrder="1"/>
    </dxf>
    <dxf>
      <border diagonalUp="0" diagonalDown="0">
        <left style="medium">
          <color indexed="64"/>
        </left>
        <right/>
        <top/>
        <bottom/>
        <vertical/>
        <horizontal/>
      </border>
    </dxf>
    <dxf>
      <alignment horizontal="left" vertical="center" textRotation="0" wrapText="0" indent="0" justifyLastLine="0" shrinkToFit="0" readingOrder="1"/>
    </dxf>
    <dxf>
      <border>
        <top style="medium">
          <color indexed="64"/>
        </top>
      </border>
    </dxf>
    <dxf>
      <alignment horizontal="left" vertical="center" textRotation="0" wrapText="0" indent="0" justifyLastLine="0" shrinkToFit="0" readingOrder="1"/>
    </dxf>
    <dxf>
      <font>
        <strike val="0"/>
        <outline val="0"/>
        <shadow val="0"/>
        <u val="none"/>
        <vertAlign val="baseline"/>
        <sz val="11"/>
        <color theme="0"/>
        <name val="Calibri"/>
        <family val="2"/>
        <scheme val="minor"/>
      </font>
      <numFmt numFmtId="1" formatCode="0"/>
      <fill>
        <patternFill patternType="solid">
          <fgColor indexed="64"/>
          <bgColor rgb="FF006D71"/>
        </patternFill>
      </fill>
      <protection locked="1" hidden="0"/>
    </dxf>
    <dxf>
      <font>
        <b val="0"/>
        <i val="0"/>
        <strike val="0"/>
        <condense val="0"/>
        <extend val="0"/>
        <outline val="0"/>
        <shadow val="0"/>
        <u val="none"/>
        <vertAlign val="baseline"/>
        <sz val="11"/>
        <color theme="0"/>
        <name val="Calibri"/>
        <family val="2"/>
        <scheme val="minor"/>
      </font>
      <numFmt numFmtId="1" formatCode="0"/>
      <fill>
        <patternFill patternType="solid">
          <fgColor indexed="64"/>
          <bgColor rgb="FF006D71"/>
        </patternFill>
      </fill>
      <alignment horizontal="left" vertical="center" textRotation="0" wrapText="0" indent="0" justifyLastLine="0" shrinkToFit="0" readingOrder="1"/>
      <protection locked="1" hidden="0"/>
    </dxf>
    <dxf>
      <font>
        <strike val="0"/>
        <outline val="0"/>
        <shadow val="0"/>
        <u val="none"/>
        <vertAlign val="baseline"/>
        <sz val="11"/>
        <color theme="0"/>
        <name val="Calibri"/>
        <family val="2"/>
        <scheme val="minor"/>
      </font>
      <fill>
        <patternFill patternType="solid">
          <fgColor indexed="64"/>
          <bgColor rgb="FF006D71"/>
        </patternFill>
      </fill>
      <protection locked="1" hidden="0"/>
    </dxf>
    <dxf>
      <font>
        <b val="0"/>
        <i val="0"/>
        <strike val="0"/>
        <condense val="0"/>
        <extend val="0"/>
        <outline val="0"/>
        <shadow val="0"/>
        <u val="none"/>
        <vertAlign val="baseline"/>
        <sz val="11"/>
        <color theme="0"/>
        <name val="Calibri"/>
        <family val="2"/>
        <scheme val="minor"/>
      </font>
      <fill>
        <patternFill patternType="solid">
          <fgColor indexed="64"/>
          <bgColor rgb="FF006D71"/>
        </patternFill>
      </fill>
      <alignment horizontal="left" vertical="center" textRotation="0" wrapText="0" indent="0" justifyLastLine="0" shrinkToFit="0" readingOrder="1"/>
      <protection locked="1" hidden="0"/>
    </dxf>
    <dxf>
      <alignment horizontal="left" vertical="center" textRotation="0" wrapText="0" indent="0" justifyLastLine="0" shrinkToFit="0" readingOrder="1"/>
    </dxf>
    <dxf>
      <border diagonalUp="0" diagonalDown="0">
        <left style="medium">
          <color indexed="64"/>
        </left>
        <right/>
        <top/>
        <bottom/>
      </border>
    </dxf>
    <dxf>
      <border diagonalUp="0" diagonalDown="0" outline="0">
        <left/>
        <right style="medium">
          <color indexed="64"/>
        </right>
        <top/>
        <bottom style="medium">
          <color indexed="64"/>
        </bottom>
      </border>
    </dxf>
    <dxf>
      <border diagonalUp="0" diagonalDown="0" outline="0">
        <left style="medium">
          <color indexed="64"/>
        </left>
        <right/>
        <top/>
        <bottom style="medium">
          <color indexed="64"/>
        </bottom>
      </border>
    </dxf>
    <dxf>
      <numFmt numFmtId="0" formatCode="General"/>
    </dxf>
    <dxf>
      <border diagonalUp="0" diagonalDown="0">
        <left style="medium">
          <color indexed="64"/>
        </left>
        <right/>
        <top/>
        <bottom style="thick">
          <color indexed="64"/>
        </bottom>
      </border>
    </dxf>
    <dxf>
      <border diagonalUp="0" diagonalDown="0" outline="0">
        <left/>
        <right style="medium">
          <color indexed="64"/>
        </right>
        <top/>
        <bottom style="medium">
          <color indexed="64"/>
        </bottom>
      </border>
    </dxf>
    <dxf>
      <border diagonalUp="0" diagonalDown="0" outline="0">
        <left style="medium">
          <color indexed="64"/>
        </left>
        <right/>
        <top/>
        <bottom style="medium">
          <color indexed="64"/>
        </bottom>
      </border>
    </dxf>
    <dxf>
      <fill>
        <patternFill>
          <bgColor theme="0"/>
        </patternFill>
      </fill>
    </dxf>
    <dxf>
      <font>
        <b/>
        <i val="0"/>
        <color theme="0"/>
      </font>
      <fill>
        <patternFill>
          <bgColor rgb="FF492069"/>
        </patternFill>
      </fill>
    </dxf>
    <dxf>
      <font>
        <b/>
        <i val="0"/>
        <color theme="0"/>
      </font>
      <fill>
        <patternFill>
          <bgColor rgb="FF492069"/>
        </patternFill>
      </fill>
    </dxf>
    <dxf>
      <font>
        <b/>
        <i val="0"/>
        <color theme="0"/>
      </font>
      <fill>
        <patternFill>
          <bgColor rgb="FF492069"/>
        </patternFill>
      </fill>
    </dxf>
    <dxf>
      <fill>
        <patternFill>
          <bgColor theme="0" tint="-4.9989318521683403E-2"/>
        </patternFill>
      </fill>
      <border>
        <left style="thin">
          <color auto="1"/>
        </left>
        <right style="thin">
          <color auto="1"/>
        </right>
        <top style="thin">
          <color auto="1"/>
        </top>
        <bottom style="thin">
          <color auto="1"/>
        </bottom>
        <vertical style="thin">
          <color auto="1"/>
        </vertical>
        <horizontal style="thin">
          <color auto="1"/>
        </horizontal>
      </border>
    </dxf>
    <dxf>
      <fill>
        <patternFill>
          <bgColor theme="0"/>
        </patternFill>
      </fill>
    </dxf>
    <dxf>
      <font>
        <b/>
        <i val="0"/>
        <color theme="0"/>
      </font>
      <fill>
        <patternFill>
          <bgColor rgb="FF006D71"/>
        </patternFill>
      </fill>
    </dxf>
    <dxf>
      <font>
        <b/>
        <i val="0"/>
        <color theme="0"/>
      </font>
      <fill>
        <patternFill>
          <bgColor rgb="FF006D71"/>
        </patternFill>
      </fill>
    </dxf>
    <dxf>
      <font>
        <b/>
        <i val="0"/>
        <color theme="0"/>
      </font>
      <fill>
        <patternFill>
          <bgColor rgb="FF006D71"/>
        </patternFill>
      </fill>
    </dxf>
    <dxf>
      <fill>
        <patternFill>
          <bgColor theme="0" tint="-4.9989318521683403E-2"/>
        </patternFill>
      </fill>
      <border>
        <left style="thin">
          <color auto="1"/>
        </left>
        <right style="thin">
          <color auto="1"/>
        </right>
        <top style="thin">
          <color auto="1"/>
        </top>
        <bottom style="thin">
          <color auto="1"/>
        </bottom>
        <vertical style="thin">
          <color auto="1"/>
        </vertical>
        <horizontal style="thin">
          <color auto="1"/>
        </horizontal>
      </border>
    </dxf>
    <dxf>
      <fill>
        <patternFill>
          <bgColor theme="0"/>
        </patternFill>
      </fill>
    </dxf>
    <dxf>
      <font>
        <b/>
        <i val="0"/>
        <color theme="0"/>
      </font>
      <fill>
        <patternFill>
          <bgColor rgb="FF004376"/>
        </patternFill>
      </fill>
    </dxf>
    <dxf>
      <font>
        <b/>
        <i val="0"/>
        <color theme="0"/>
      </font>
      <fill>
        <patternFill>
          <bgColor rgb="FF004376"/>
        </patternFill>
      </fill>
    </dxf>
    <dxf>
      <font>
        <b/>
        <i val="0"/>
        <color theme="0"/>
      </font>
      <fill>
        <patternFill>
          <bgColor rgb="FF004376"/>
        </patternFill>
      </fill>
    </dxf>
    <dxf>
      <fill>
        <patternFill>
          <bgColor theme="0" tint="-4.9989318521683403E-2"/>
        </patternFill>
      </fill>
      <border>
        <left style="thin">
          <color auto="1"/>
        </left>
        <right style="thin">
          <color auto="1"/>
        </right>
        <top style="thin">
          <color auto="1"/>
        </top>
        <bottom style="thin">
          <color auto="1"/>
        </bottom>
        <vertical style="thin">
          <color auto="1"/>
        </vertical>
        <horizontal style="thin">
          <color auto="1"/>
        </horizontal>
      </border>
    </dxf>
  </dxfs>
  <tableStyles count="3" defaultTableStyle="Tabellformat 1" defaultPivotStyle="PivotStyleLight16">
    <tableStyle name="Tabellformat 1" pivot="0" count="5" xr9:uid="{27AAE7AC-4B54-4D65-A1E0-720FF9980015}">
      <tableStyleElement type="wholeTable" dxfId="239"/>
      <tableStyleElement type="headerRow" dxfId="238"/>
      <tableStyleElement type="totalRow" dxfId="237"/>
      <tableStyleElement type="firstColumn" dxfId="236"/>
      <tableStyleElement type="firstRowStripe" dxfId="235"/>
    </tableStyle>
    <tableStyle name="TillvaxverketGron" pivot="0" count="5" xr9:uid="{142F8FDD-C3A2-4B6D-802F-3638371A21C4}">
      <tableStyleElement type="wholeTable" dxfId="234"/>
      <tableStyleElement type="headerRow" dxfId="233"/>
      <tableStyleElement type="totalRow" dxfId="232"/>
      <tableStyleElement type="firstColumn" dxfId="231"/>
      <tableStyleElement type="firstRowStripe" dxfId="230"/>
    </tableStyle>
    <tableStyle name="TillvaxverketLila" pivot="0" count="5" xr9:uid="{8DDAF8B2-18F8-4191-BE62-52B3B9E2FCD7}">
      <tableStyleElement type="wholeTable" dxfId="229"/>
      <tableStyleElement type="headerRow" dxfId="228"/>
      <tableStyleElement type="totalRow" dxfId="227"/>
      <tableStyleElement type="firstColumn" dxfId="226"/>
      <tableStyleElement type="firstRowStripe" dxfId="225"/>
    </tableStyle>
  </tableStyles>
  <colors>
    <mruColors>
      <color rgb="FF004376"/>
      <color rgb="FF006D71"/>
      <color rgb="FF492069"/>
      <color rgb="FFCCD9E4"/>
      <color rgb="FF99B4C8"/>
      <color rgb="FF668EA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eetMetadata" Target="metadata.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3.xml"/><Relationship Id="rId5" Type="http://schemas.openxmlformats.org/officeDocument/2006/relationships/styles" Target="styles.xml"/><Relationship Id="rId10" Type="http://schemas.openxmlformats.org/officeDocument/2006/relationships/customXml" Target="../customXml/item2.xml"/><Relationship Id="rId4" Type="http://schemas.openxmlformats.org/officeDocument/2006/relationships/theme" Target="theme/theme1.xml"/><Relationship Id="rId9" Type="http://schemas.openxmlformats.org/officeDocument/2006/relationships/customXml" Target="../customXml/item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6A3109B-BB35-45E4-AC23-F71D3322816E}" name="Tabell110" displayName="Tabell110" ref="A2:A3" totalsRowShown="0">
  <tableColumns count="1">
    <tableColumn id="1" xr3:uid="{17034FC3-F9F8-47F1-95F2-8056750690F8}" name="Projektnamn"/>
  </tableColumns>
  <tableStyleInfo name="TillvaxverketGron"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663DD3FE-E1D7-446F-97C5-4C6489DDB589}" name="Tabell4681429" displayName="Tabell4681429" ref="A55:B60" totalsRowCount="1">
  <tableColumns count="2">
    <tableColumn id="1" xr3:uid="{D13A7FF5-46FE-43F6-8351-1EFCD3E314E0}" name="Kostnad" totalsRowLabel="Summa offentliga bidrag i annat än pengar" dataDxfId="205" totalsRowDxfId="206">
      <calculatedColumnFormula>A82</calculatedColumnFormula>
    </tableColumn>
    <tableColumn id="2" xr3:uid="{1571BADE-B059-4602-9ED8-35F99A0AC80C}" name="Totalt" totalsRowFunction="custom" dataDxfId="204">
      <calculatedColumnFormula>B82</calculatedColumnFormula>
      <totalsRowFormula>SUM(Tabell4681429[Totalt])</totalsRowFormula>
    </tableColumn>
  </tableColumns>
  <tableStyleInfo name="TillvaxverketGron"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9" xr:uid="{01C8F44B-0CBC-447D-8F38-DA9A00DFD4E1}" name="Tabell468141530" displayName="Tabell468141530" ref="A62:B70">
  <tableColumns count="2">
    <tableColumn id="1" xr3:uid="{FA0BE34B-BE04-4B3B-AD97-B252DF483E7C}" name="Kostnad" totalsRowLabel="Summa totala kostnader"/>
    <tableColumn id="2" xr3:uid="{38959E7C-524E-41D3-8762-636715EBCA8D}" name="Totalt" dataDxfId="203">
      <calculatedColumnFormula>SUM(B59:B62)</calculatedColumnFormula>
    </tableColumn>
  </tableColumns>
  <tableStyleInfo name="TillvaxverketGron"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0" xr:uid="{C8A9FD10-E0F7-4511-8529-A6A6D0B24901}" name="Tabell1531" displayName="Tabell1531" ref="A73:B79" totalsRowCount="1">
  <tableColumns count="2">
    <tableColumn id="1" xr3:uid="{CEB58568-89C4-49CF-B9DA-6AC674C1CA1C}" name="Finansiering" totalsRowLabel="Summa offentlig kontantfinansiering" totalsRowDxfId="202"/>
    <tableColumn id="2" xr3:uid="{C2D812BE-622C-4A20-894E-EAC6B6379659}" name="Totalt" totalsRowFunction="custom" totalsRowDxfId="201">
      <totalsRowFormula>SUM(B74:B78)</totalsRowFormula>
    </tableColumn>
  </tableColumns>
  <tableStyleInfo name="Tabellformat 1"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1" xr:uid="{EBBC68FE-D60E-45DE-976C-91B25FCD3A89}" name="Tabell151732" displayName="Tabell151732" ref="A81:B88" totalsRowCount="1">
  <tableColumns count="2">
    <tableColumn id="1" xr3:uid="{B08C27D8-4F42-46E8-8D70-E1E69A4790FC}" name="Finansiering" totalsRowLabel="Total offentlig finansiering" dataDxfId="199" totalsRowDxfId="200"/>
    <tableColumn id="2" xr3:uid="{C05BFEB5-10DA-4623-92C4-B58BB55674C9}" name="Totalt" totalsRowFunction="custom" dataDxfId="197" totalsRowDxfId="198">
      <calculatedColumnFormula>SUM(B77:B81)</calculatedColumnFormula>
      <totalsRowFormula>SUM(Tabell1531[[#Totals],[Totalt]]+B87)</totalsRowFormula>
    </tableColumn>
  </tableColumns>
  <tableStyleInfo name="Tabellformat 1"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2" xr:uid="{E3BD78CB-BD0F-4706-B9CB-272A27BAFE2F}" name="Tabell151833" displayName="Tabell151833" ref="A90:B96" totalsRowCount="1">
  <tableColumns count="2">
    <tableColumn id="1" xr3:uid="{B0950E4B-53A1-4DCF-A878-70113B89F68A}" name="Finansiering" totalsRowLabel="Summa privat kontantfinansiering" totalsRowDxfId="196"/>
    <tableColumn id="2" xr3:uid="{907C8DF5-7D4A-40D2-AE80-5900580927E4}" name="Totalt" totalsRowFunction="custom" totalsRowDxfId="195">
      <totalsRowFormula>SUM(Tabell151833[Totalt])</totalsRowFormula>
    </tableColumn>
  </tableColumns>
  <tableStyleInfo name="Tabellformat 1"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3" xr:uid="{8844D176-4637-4D6F-929F-4D9CC5846E1C}" name="Tabell15171934" displayName="Tabell15171934" ref="A98:B106" totalsRowCount="1" totalsRowBorderDxfId="194">
  <tableColumns count="2">
    <tableColumn id="1" xr3:uid="{CECA6B15-3A38-4CD6-983F-5B7CE2A7FA4D}" name="Finansiering" totalsRowLabel="Summa medfinansiering" totalsRowDxfId="193"/>
    <tableColumn id="2" xr3:uid="{FE0A72B0-3E7A-4ADD-903A-F93108B38EB2}" name="Totalt" totalsRowFunction="custom" dataDxfId="191" totalsRowDxfId="192">
      <calculatedColumnFormula>SUM(B94:B98)</calculatedColumnFormula>
      <totalsRowFormula>SUM(Tabell151732[[#Totals],[Totalt]]+B105)</totalsRowFormula>
    </tableColumn>
  </tableColumns>
  <tableStyleInfo name="Tabellformat 1"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4" xr:uid="{5B490FD2-0569-47F6-AC7F-679C0106B110}" name="Tabell15182035" displayName="Tabell15182035" ref="A108:B109" totalsRowShown="0" dataDxfId="190">
  <tableColumns count="2">
    <tableColumn id="1" xr3:uid="{ED2E9A33-5392-471E-BDF6-A45EE83BBEA4}" name="Stöd" dataDxfId="189"/>
    <tableColumn id="2" xr3:uid="{D4DA06FE-6F53-4015-8FA9-CF2DC6935481}" name="Totalt" dataDxfId="188">
      <calculatedColumnFormula>SUM(B69-Tabell15171934[[#Totals],[Totalt]])</calculatedColumnFormula>
    </tableColumn>
  </tableColumns>
  <tableStyleInfo name="Tabellformat 1"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5" xr:uid="{C8B4B04A-4A8E-4BB0-99E5-CFAD5E8700A3}" name="Tabell1518202136" displayName="Tabell1518202136" ref="A111:B112" totalsRowShown="0" dataDxfId="187" tableBorderDxfId="186">
  <tableColumns count="2">
    <tableColumn id="1" xr3:uid="{2B19E3DA-9688-4D5F-B64F-CFD3CF37039B}" name="Summa" dataDxfId="185"/>
    <tableColumn id="2" xr3:uid="{D3E0C168-A65C-46F4-B240-E89219C0B75F}" name="Totalt" dataDxfId="184">
      <calculatedColumnFormula array="1">SUM(Tabell15171934[[#Totals],[Totalt]]+Tabell15182035[Totalt])</calculatedColumnFormula>
    </tableColumn>
  </tableColumns>
  <tableStyleInfo name="Tabellformat 1" showFirstColumn="1"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6" xr:uid="{A13869F9-40F4-48F5-999E-02F35B888623}" name="Tabell2137" displayName="Tabell2137" ref="A113:B118" totalsRowShown="0" dataDxfId="183" tableBorderDxfId="182">
  <tableColumns count="2">
    <tableColumn id="1" xr3:uid="{2655D056-3C2B-4613-B630-800F5A3E5565}" name="Sammanställning" dataDxfId="181"/>
    <tableColumn id="2" xr3:uid="{B02D3A7D-C4D5-4CDE-89FD-37B2576127D3}" name="Procentsats" dataDxfId="180">
      <calculatedColumnFormula array="1">IF(ISERROR(Tabell15182035[Totalt]/Tabell4681228[[#Totals],[Totalt]]),0,Tabell15182035[Totalt]/Tabell4681228[[#Totals],[Totalt]])</calculatedColumnFormula>
    </tableColumn>
  </tableColumns>
  <tableStyleInfo name="Tabellformat 1" showFirstColumn="0" showLastColumn="0" showRowStripes="0"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89169EC2-F183-4000-91F6-35607B638BCC}" name="Tabell1" displayName="Tabell1" ref="A2:A3" totalsRowShown="0">
  <tableColumns count="1">
    <tableColumn id="1" xr3:uid="{12FDFEEE-8759-4EF5-9A5D-6250F8BE649E}" name="Projektnamn"/>
  </tableColumns>
  <tableStyleInfo name="TillvaxverketGron"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B295C76A-2402-4E04-97F6-D8BA32E0E211}" name="Tabell211" displayName="Tabell211" ref="A4:A5" totalsRowShown="0">
  <tableColumns count="1">
    <tableColumn id="1" xr3:uid="{38B6A03D-27DB-4BD0-A302-36D82BC91296}" name="Ärende-ID"/>
  </tableColumns>
  <tableStyleInfo name="TillvaxverketGron" showFirstColumn="0" showLastColumn="0" showRowStripes="1"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BB6F0124-D844-431F-A9E4-4D81E73FD90F}" name="Tabell2" displayName="Tabell2" ref="A4:A5" totalsRowShown="0">
  <tableColumns count="1">
    <tableColumn id="1" xr3:uid="{38F1C96C-2270-4C14-B255-5AE93D66BB3E}" name="Ärende-ID"/>
  </tableColumns>
  <tableStyleInfo name="TillvaxverketGron" showFirstColumn="0" showLastColumn="0" showRowStripes="1" showColumnStripes="0"/>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DF1FF4CA-17E7-4F43-872D-D30B943FBDF5}" name="Tabell3" displayName="Tabell3" ref="A6:B26" totalsRowShown="0">
  <tableColumns count="2">
    <tableColumn id="1" xr3:uid="{0C6E571F-5E71-451F-BDFB-5BBF7910EEF3}" name="Kostnadstyp"/>
    <tableColumn id="2" xr3:uid="{7955DD15-315F-4C1C-A975-06B3B0AEDCFF}" name="Procentsats"/>
  </tableColumns>
  <tableStyleInfo name="TillvaxverketGron" showFirstColumn="0" showLastColumn="0" showRowStripes="1" showColumnStripes="0"/>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2634299C-3373-4AEF-9468-F7E1020A2712}" name="Tabell4" displayName="Tabell4" ref="A29:L39" totalsRowCount="1">
  <tableColumns count="12">
    <tableColumn id="1" xr3:uid="{154249F9-0BDB-4DCB-B43C-E17C735177FC}" name="Kostnad" totalsRowLabel="Summa" totalsRowDxfId="179"/>
    <tableColumn id="2" xr3:uid="{1182DE87-6E41-401B-8D10-4C13E8B5336F}" name="Partner 1" totalsRowFunction="custom">
      <totalsRowFormula>SUM(Tabell4[Partner 1])</totalsRowFormula>
    </tableColumn>
    <tableColumn id="3" xr3:uid="{9509DD94-0910-4A98-9FCE-7095E19BF259}" name="Partner 2" totalsRowFunction="custom">
      <totalsRowFormula>SUM(Tabell4[Partner 2])</totalsRowFormula>
    </tableColumn>
    <tableColumn id="4" xr3:uid="{F532B6ED-6C89-4A45-9EA9-033A7B0A6A7A}" name="Partner 3" totalsRowFunction="custom">
      <totalsRowFormula>SUM(Tabell4[Partner 3])</totalsRowFormula>
    </tableColumn>
    <tableColumn id="5" xr3:uid="{FF099D52-00BD-46D1-9AB1-35965D2FA58F}" name="Partner 4" totalsRowFunction="custom">
      <totalsRowFormula>SUM(Tabell4[Partner 4])</totalsRowFormula>
    </tableColumn>
    <tableColumn id="6" xr3:uid="{15EF7E3C-5837-4ABA-8ECF-18E5C6F3E09C}" name="Partner 5" totalsRowFunction="custom" dataDxfId="178">
      <calculatedColumnFormula>SUM(Tabell4[[#This Row],[Partner 1]:[Partner 4]])</calculatedColumnFormula>
      <totalsRowFormula>SUM(Tabell4[Partner 5])</totalsRowFormula>
    </tableColumn>
    <tableColumn id="7" xr3:uid="{87752341-AE40-4689-BA1F-CF87F856909F}" name="Partner 6" totalsRowFunction="custom" dataDxfId="177">
      <totalsRowFormula>SUM(Tabell4[Partner 6])</totalsRowFormula>
    </tableColumn>
    <tableColumn id="8" xr3:uid="{3000E855-611A-481A-8CCF-792B70237376}" name="Partner 7" totalsRowFunction="custom" dataDxfId="176">
      <totalsRowFormula>SUM(Tabell4[Partner 7])</totalsRowFormula>
    </tableColumn>
    <tableColumn id="9" xr3:uid="{0A8A8542-A70F-4C18-A281-698E0CCF3418}" name="Partner 8" totalsRowFunction="custom" dataDxfId="175">
      <totalsRowFormula>SUM(Tabell4[Partner 8])</totalsRowFormula>
    </tableColumn>
    <tableColumn id="10" xr3:uid="{D220A84A-5C29-4F38-AE6F-25287FBA78C6}" name="Partner 9" totalsRowFunction="custom" dataDxfId="174">
      <totalsRowFormula>SUM(Tabell4[Partner 9])</totalsRowFormula>
    </tableColumn>
    <tableColumn id="11" xr3:uid="{7078DE05-E557-4A78-A61F-C80B6B163D11}" name="Partner 10" totalsRowFunction="custom" dataDxfId="172" totalsRowDxfId="173">
      <totalsRowFormula>SUM(Tabell4[Partner 10])</totalsRowFormula>
    </tableColumn>
    <tableColumn id="12" xr3:uid="{85E1A4A3-D23E-4CF7-A1D5-50422455A43E}" name="Totalt" totalsRowFunction="custom" dataDxfId="170" totalsRowDxfId="171">
      <calculatedColumnFormula>SUM(Tabell4[[#This Row],[Partner 1]:[Partner 10]])</calculatedColumnFormula>
      <totalsRowFormula>SUM(Tabell4[[#Totals],[Partner 1]:[Partner 10]])</totalsRowFormula>
    </tableColumn>
  </tableColumns>
  <tableStyleInfo name="TillvaxverketGron" showFirstColumn="0" showLastColumn="0" showRowStripes="1" showColumnStripes="0"/>
</table>
</file>

<file path=xl/tables/table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FC918569-80BE-4E42-B037-4640C344940A}" name="Tabell46" displayName="Tabell46" ref="A41:L51" totalsRowCount="1">
  <tableColumns count="12">
    <tableColumn id="1" xr3:uid="{4A299469-4C76-494D-BCEC-BAF105A46B91}" name="Kostnad" totalsRowLabel="Summa" totalsRowDxfId="169"/>
    <tableColumn id="2" xr3:uid="{B7A20D83-AA6C-4132-BA54-EB24E2148FDC}" name="Partner 1" totalsRowFunction="custom" dataDxfId="168">
      <totalsRowFormula>SUM(Tabell46[Partner 1])</totalsRowFormula>
    </tableColumn>
    <tableColumn id="3" xr3:uid="{D2D84E7E-F288-498A-B4A9-471B4527FAB3}" name="Partner 2" totalsRowFunction="custom">
      <totalsRowFormula>SUM(Tabell46[Partner 2])</totalsRowFormula>
    </tableColumn>
    <tableColumn id="4" xr3:uid="{D819A753-AA13-4618-A4F4-419EE9AAA37A}" name="Partner 3" totalsRowFunction="custom">
      <totalsRowFormula>SUM(Tabell46[Partner 3])</totalsRowFormula>
    </tableColumn>
    <tableColumn id="5" xr3:uid="{DFF48C27-3C9F-4E4B-B911-240CCEF67FD2}" name="Partner 4" totalsRowFunction="custom">
      <totalsRowFormula>SUM(Tabell46[Partner 4])</totalsRowFormula>
    </tableColumn>
    <tableColumn id="6" xr3:uid="{C0D35D99-6E77-4745-B4F8-362A1FFE8AE9}" name="Partner 5" totalsRowFunction="custom" dataDxfId="167">
      <totalsRowFormula>SUM(Tabell46[Partner 5])</totalsRowFormula>
    </tableColumn>
    <tableColumn id="7" xr3:uid="{F79EFBCC-E2A8-4872-A176-0923BCC10D3B}" name="Partner 6" totalsRowFunction="custom">
      <totalsRowFormula>SUM(Tabell46[Partner 6])</totalsRowFormula>
    </tableColumn>
    <tableColumn id="8" xr3:uid="{D0A12506-B873-4F96-9909-7DF04397735A}" name="Partner 7" totalsRowFunction="custom">
      <totalsRowFormula>SUM(Tabell46[Partner 7])</totalsRowFormula>
    </tableColumn>
    <tableColumn id="9" xr3:uid="{0CA96FC3-536D-49B5-BD8A-646E87789D24}" name="Partner 8" totalsRowFunction="custom">
      <totalsRowFormula>SUM(Tabell46[Partner 8])</totalsRowFormula>
    </tableColumn>
    <tableColumn id="10" xr3:uid="{66330DF3-59FD-4C4A-A749-030E5315787B}" name="Partner 9" totalsRowFunction="custom">
      <totalsRowFormula>SUM(Tabell46[Partner 9])</totalsRowFormula>
    </tableColumn>
    <tableColumn id="11" xr3:uid="{22507641-30AF-446F-A4E4-0CF61591E027}" name="Partner 10" totalsRowFunction="custom">
      <totalsRowFormula>SUM(Tabell46[Partner 10])</totalsRowFormula>
    </tableColumn>
    <tableColumn id="12" xr3:uid="{4142C336-6FDE-437A-9C79-6725BE6779EE}" name="Totalt" totalsRowFunction="custom" dataDxfId="165" totalsRowDxfId="166">
      <calculatedColumnFormula>SUM(B42:K42)</calculatedColumnFormula>
      <totalsRowFormula>SUM(Tabell46[[#Totals],[Partner 1]:[Partner 10]])</totalsRowFormula>
    </tableColumn>
  </tableColumns>
  <tableStyleInfo name="TillvaxverketGron" showFirstColumn="0" showLastColumn="0" showRowStripes="1" showColumnStripes="0"/>
</table>
</file>

<file path=xl/tables/table2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ED1D0A6D-7953-46F0-8F03-A72164B18681}" name="Tabell467" displayName="Tabell467" ref="A53:L59" totalsRowCount="1">
  <tableColumns count="12">
    <tableColumn id="1" xr3:uid="{EB0E1D37-4532-4E69-8619-B60764DF4FD6}" name="Kostnad" totalsRowLabel="Summa" totalsRowDxfId="164"/>
    <tableColumn id="2" xr3:uid="{71F0206E-3D4A-4E6C-810C-224A0A746FB3}" name="Partner 1" totalsRowFunction="custom">
      <totalsRowFormula>SUM(Tabell467[Partner 1])</totalsRowFormula>
    </tableColumn>
    <tableColumn id="3" xr3:uid="{7F01E1E0-D3CF-496E-8C5A-3DA18675052D}" name="Partner 2" totalsRowFunction="custom">
      <totalsRowFormula>SUM(Tabell467[Partner 2])</totalsRowFormula>
    </tableColumn>
    <tableColumn id="4" xr3:uid="{B46DCC20-EF31-4207-9E2F-7CF0E72992B4}" name="Partner 3" totalsRowFunction="custom" dataDxfId="163">
      <totalsRowFormula>SUM(Tabell467[Partner 3])</totalsRowFormula>
    </tableColumn>
    <tableColumn id="5" xr3:uid="{62E0C2FF-3E44-4FA1-970F-A4C162F5C591}" name="Partner 4" totalsRowFunction="custom" dataDxfId="162">
      <totalsRowFormula>SUM(Tabell467[Partner 4])</totalsRowFormula>
    </tableColumn>
    <tableColumn id="6" xr3:uid="{30D6D723-FE28-4447-8F0F-57D9531BA312}" name="Partner 5" totalsRowFunction="custom" dataDxfId="160" totalsRowDxfId="161">
      <totalsRowFormula>SUM(Tabell467[Partner 5])</totalsRowFormula>
    </tableColumn>
    <tableColumn id="7" xr3:uid="{26F22CAF-F454-4BDD-B0F2-C7F5E3FE8AC2}" name="Partner 6" totalsRowFunction="custom" dataDxfId="158" totalsRowDxfId="159">
      <totalsRowFormula>SUM(Tabell467[Partner 6])</totalsRowFormula>
    </tableColumn>
    <tableColumn id="8" xr3:uid="{8ABAA89A-09F8-42BA-B4DB-893D3C56E7A3}" name="Partner 7" totalsRowFunction="custom" dataDxfId="156" totalsRowDxfId="157">
      <totalsRowFormula>SUM(Tabell467[Partner 7])</totalsRowFormula>
    </tableColumn>
    <tableColumn id="9" xr3:uid="{EC2067DA-B467-48EA-ACAA-89AF552050DD}" name="Partner 8" totalsRowFunction="custom" dataDxfId="154" totalsRowDxfId="155">
      <totalsRowFormula>SUM(Tabell467[Partner 8])</totalsRowFormula>
    </tableColumn>
    <tableColumn id="10" xr3:uid="{1FC24D2B-FBEB-4A63-B9E9-5098F7C3FE55}" name="Partner 9" totalsRowFunction="custom" dataDxfId="152" totalsRowDxfId="153">
      <totalsRowFormula>SUM(Tabell467[Partner 9])</totalsRowFormula>
    </tableColumn>
    <tableColumn id="11" xr3:uid="{B167067C-F87E-40DA-9650-BCE9F2D2E0D1}" name="Partner 10" totalsRowFunction="custom" dataDxfId="150" totalsRowDxfId="151">
      <totalsRowFormula>SUM(Tabell467[Partner 10])</totalsRowFormula>
    </tableColumn>
    <tableColumn id="12" xr3:uid="{7139F28E-8DDA-4935-AA91-24346DD154D9}" name="Totalt" totalsRowFunction="custom" dataDxfId="149">
      <calculatedColumnFormula>SUM(B54:E54)</calculatedColumnFormula>
      <totalsRowFormula>SUM(Tabell467[[#Totals],[Partner 1]:[Partner 10]])</totalsRowFormula>
    </tableColumn>
  </tableColumns>
  <tableStyleInfo name="TillvaxverketGron" showFirstColumn="0" showLastColumn="0" showRowStripes="1" showColumnStripes="0"/>
</table>
</file>

<file path=xl/tables/table2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A17DF05F-70C8-41D4-9B98-C0648777DDCE}" name="Tabell468" displayName="Tabell468" ref="A61:L67" totalsRowCount="1">
  <tableColumns count="12">
    <tableColumn id="1" xr3:uid="{1CCB3681-C58A-41B8-89C4-A8C017CE0E30}" name="Kostnad" totalsRowLabel="Summa" totalsRowDxfId="148"/>
    <tableColumn id="2" xr3:uid="{9E78BE36-CDB2-4308-A032-DBA24E7DBD93}" name="Partner 1" totalsRowFunction="custom">
      <totalsRowFormula>SUM(Tabell468[Partner 1])</totalsRowFormula>
    </tableColumn>
    <tableColumn id="3" xr3:uid="{AACB32DA-A39B-4499-80F3-943C0063D37A}" name="Partner 2" totalsRowFunction="custom">
      <totalsRowFormula>SUM(Tabell468[Partner 2])</totalsRowFormula>
    </tableColumn>
    <tableColumn id="4" xr3:uid="{CAB96428-8278-4D97-A860-E5D6A0AEEF67}" name="Partner 3" totalsRowFunction="custom" dataDxfId="147">
      <totalsRowFormula>SUM(Tabell468[Partner 3])</totalsRowFormula>
    </tableColumn>
    <tableColumn id="5" xr3:uid="{06C19C01-7116-49C8-A4AA-019C24A04C34}" name="Partner 4" totalsRowFunction="custom" dataDxfId="146">
      <totalsRowFormula>SUM(Tabell468[Partner 4])</totalsRowFormula>
    </tableColumn>
    <tableColumn id="6" xr3:uid="{D638E891-EFBF-458B-AD2C-46D85AE4EABA}" name="Partner 5" totalsRowFunction="custom" dataDxfId="144" totalsRowDxfId="145">
      <totalsRowFormula>SUM(Tabell468[Partner 5])</totalsRowFormula>
    </tableColumn>
    <tableColumn id="7" xr3:uid="{30FD843E-6D91-417D-9F1D-D960A96B5367}" name="Partner 6" totalsRowFunction="custom" dataDxfId="142" totalsRowDxfId="143">
      <totalsRowFormula>SUM(Tabell468[Partner 6])</totalsRowFormula>
    </tableColumn>
    <tableColumn id="8" xr3:uid="{64908632-441E-40F5-9192-C6706ADA7ED9}" name="Partner 7" totalsRowFunction="custom" dataDxfId="140" totalsRowDxfId="141">
      <totalsRowFormula>SUM(Tabell468[Partner 7])</totalsRowFormula>
    </tableColumn>
    <tableColumn id="9" xr3:uid="{895B0ADD-DC6E-455D-A302-34C6DF1B2F9F}" name="Partner 8" totalsRowFunction="custom" dataDxfId="138" totalsRowDxfId="139">
      <totalsRowFormula>SUM(Tabell468[Partner 8])</totalsRowFormula>
    </tableColumn>
    <tableColumn id="10" xr3:uid="{FC700718-4F92-43C9-9BEF-5FA1EC427912}" name="Partner 9" totalsRowFunction="custom" dataDxfId="136" totalsRowDxfId="137">
      <totalsRowFormula>SUM(Tabell468[Partner 9])</totalsRowFormula>
    </tableColumn>
    <tableColumn id="11" xr3:uid="{E5415EF2-8214-4C3E-83E4-76C8EA6914E9}" name="Partner 10" totalsRowFunction="custom" dataDxfId="134" totalsRowDxfId="135">
      <totalsRowFormula>SUM(Tabell468[Partner 10])</totalsRowFormula>
    </tableColumn>
    <tableColumn id="12" xr3:uid="{E53C56D3-50EA-401D-8C66-7FE13498305E}" name="Totalt" totalsRowFunction="custom" dataDxfId="132" totalsRowDxfId="133">
      <calculatedColumnFormula>SUM(Tabell468[[#This Row],[Partner 1]:[Partner 10]])</calculatedColumnFormula>
      <totalsRowFormula>SUM(Tabell468[[#Totals],[Partner 1]:[Partner 10]])</totalsRowFormula>
    </tableColumn>
  </tableColumns>
  <tableStyleInfo name="TillvaxverketGron" showFirstColumn="0" showLastColumn="0" showRowStripes="1" showColumnStripes="0"/>
</table>
</file>

<file path=xl/tables/table2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74733871-CBC3-4B6E-A623-723B96ADAE08}" name="Tabell4689" displayName="Tabell4689" ref="A69:L73" totalsRowCount="1" totalsRowDxfId="131">
  <tableColumns count="12">
    <tableColumn id="1" xr3:uid="{CE61E17F-3FF3-412B-9F9D-04510EA9BECA}" name="Kostnad" totalsRowLabel="Summa kostnader" dataDxfId="129" totalsRowDxfId="130"/>
    <tableColumn id="2" xr3:uid="{290FB847-3AAC-458F-9428-C662334FD027}" name="Partner 1" totalsRowFunction="custom" dataDxfId="127" totalsRowDxfId="128">
      <calculatedColumnFormula>Tabell4[[#Totals],[Partner 1]]*B17</calculatedColumnFormula>
      <totalsRowFormula>SUM(Tabell4[[#Totals],[Partner 1]]+Tabell46[[#Totals],[Partner 1]]+Tabell467[[#Totals],[Partner 1]]+Tabell468[[#Totals],[Partner 1]]+B72)</totalsRowFormula>
    </tableColumn>
    <tableColumn id="3" xr3:uid="{05751455-EC47-42A7-A349-4DBEFEFE1714}" name="Partner 2" totalsRowFunction="custom" dataDxfId="125" totalsRowDxfId="126">
      <calculatedColumnFormula>Tabell4[[#Totals],[Partner 2]]*B18</calculatedColumnFormula>
      <totalsRowFormula>SUM(Tabell4[[#Totals],[Partner 2]]+Tabell46[[#Totals],[Partner 2]]+Tabell467[[#Totals],[Partner 2]]+Tabell468[[#Totals],[Partner 2]]+C72)</totalsRowFormula>
    </tableColumn>
    <tableColumn id="4" xr3:uid="{E02C1C47-9547-4CC3-9F9B-26B6B78F48BE}" name="Partner 3" totalsRowFunction="custom" dataDxfId="123" totalsRowDxfId="124">
      <calculatedColumnFormula>Tabell4[[#Totals],[Partner 3]]*B19</calculatedColumnFormula>
      <totalsRowFormula>SUM(Tabell4[[#Totals],[Partner 3]]+Tabell46[[#Totals],[Partner 3]]+Tabell467[[#Totals],[Partner 3]]+Tabell468[[#Totals],[Partner 3]]+D72)</totalsRowFormula>
    </tableColumn>
    <tableColumn id="5" xr3:uid="{C112B966-B535-4304-9702-A737DBA3DEDF}" name="Partner 4" totalsRowFunction="custom" dataDxfId="121" totalsRowDxfId="122">
      <calculatedColumnFormula>Tabell4[[#Totals],[Partner 4]]*B26</calculatedColumnFormula>
      <totalsRowFormula>SUM(Tabell4[[#Totals],[Partner 4]]+Tabell46[[#Totals],[Partner 4]]+Tabell467[[#Totals],[Partner 4]]+Tabell468[[#Totals],[Partner 4]]+E72)</totalsRowFormula>
    </tableColumn>
    <tableColumn id="6" xr3:uid="{F29CAD3A-A067-4F28-A6CC-C7A3E08CADDE}" name="Partner 5" totalsRowFunction="custom" dataDxfId="119" totalsRowDxfId="120">
      <calculatedColumnFormula>Tabell4[[#Totals],[Partner 5]]*B21</calculatedColumnFormula>
      <totalsRowFormula>SUM(Tabell4[[#Totals],[Partner 5]]+Tabell46[[#Totals],[Partner 5]]+Tabell467[[#Totals],[Partner 5]]+Tabell468[[#Totals],[Partner 5]]+F72)</totalsRowFormula>
    </tableColumn>
    <tableColumn id="7" xr3:uid="{EAC18893-3E9B-4D0E-918C-572FEEC1AE9D}" name="Partner 6" totalsRowFunction="custom" dataDxfId="117" totalsRowDxfId="118">
      <calculatedColumnFormula>Tabell4[[#Totals],[Partner 6]]*B22</calculatedColumnFormula>
      <totalsRowFormula>SUM(Tabell4[[#Totals],[Partner 6]]+Tabell46[[#Totals],[Partner 6]]+Tabell467[[#Totals],[Partner 6]]+Tabell468[[#Totals],[Partner 6]]+G72)</totalsRowFormula>
    </tableColumn>
    <tableColumn id="8" xr3:uid="{E732BD7D-9A20-4020-AC2D-A3E76940FF68}" name="Partner 7" totalsRowFunction="custom" dataDxfId="115" totalsRowDxfId="116">
      <calculatedColumnFormula>Tabell4[[#Totals],[Partner 7]]*B23</calculatedColumnFormula>
      <totalsRowFormula>SUM(Tabell4[[#Totals],[Partner 7]]+Tabell46[[#Totals],[Partner 7]]+Tabell467[[#Totals],[Partner 7]]+Tabell468[[#Totals],[Partner 7]]+H72)</totalsRowFormula>
    </tableColumn>
    <tableColumn id="9" xr3:uid="{0BD5C411-1BB6-42EE-AEE1-9008E2EABDD5}" name="Partner 8" totalsRowFunction="custom" dataDxfId="113" totalsRowDxfId="114">
      <calculatedColumnFormula>Tabell4[[#Totals],[Partner 8]]*B24</calculatedColumnFormula>
      <totalsRowFormula>SUM(Tabell4[[#Totals],[Partner 8]]+Tabell46[[#Totals],[Partner 8]]+Tabell467[[#Totals],[Partner 8]]+Tabell468[[#Totals],[Partner 8]]+I72)</totalsRowFormula>
    </tableColumn>
    <tableColumn id="10" xr3:uid="{E40FED31-5703-45C6-AE11-D991E7E49211}" name="Partner 9" totalsRowFunction="custom" dataDxfId="111" totalsRowDxfId="112">
      <calculatedColumnFormula>Tabell4[[#Totals],[Partner 9]]*B25</calculatedColumnFormula>
      <totalsRowFormula>SUM(Tabell4[[#Totals],[Partner 9]]+Tabell46[[#Totals],[Partner 9]]+Tabell467[[#Totals],[Partner 9]]+Tabell468[[#Totals],[Partner 9]]+J72)</totalsRowFormula>
    </tableColumn>
    <tableColumn id="11" xr3:uid="{E5CE68DC-7AC8-4156-86F1-407872704B24}" name="Partner 10" totalsRowFunction="custom" dataDxfId="109" totalsRowDxfId="110">
      <calculatedColumnFormula>Tabell4[[#Totals],[Partner 10]]*B26</calculatedColumnFormula>
      <totalsRowFormula>SUM(Tabell4[[#Totals],[Partner 10]]+Tabell46[[#Totals],[Partner 10]]+Tabell467[[#Totals],[Partner 10]]+Tabell468[[#Totals],[Partner 10]]+K72)</totalsRowFormula>
    </tableColumn>
    <tableColumn id="12" xr3:uid="{FBF98D87-BC91-4CE6-BF28-3AA03DA486C0}" name="Totalt" totalsRowFunction="custom" dataDxfId="107" totalsRowDxfId="108">
      <calculatedColumnFormula>Tabell4689[[#This Row],[Partner 1]]+Tabell4689[[#This Row],[Partner 2]]+Tabell4689[[#This Row],[Partner 3]]+Tabell4689[[#This Row],[Partner 4]]+Tabell4689[[#This Row],[Partner 5]]+Tabell4689[[#This Row],[Partner 6]]+Tabell4689[[#This Row],[Partner 7]]+Tabell4689[[#This Row],[Partner 8]]+Tabell4689[[#This Row],[Partner 9]]+Tabell4689[[#This Row],[Partner 10]]</calculatedColumnFormula>
      <totalsRowFormula>SUM(Tabell4689[[#Totals],[Partner 1]:[Partner 10]])</totalsRowFormula>
    </tableColumn>
  </tableColumns>
  <tableStyleInfo name="TillvaxverketGron" showFirstColumn="1" showLastColumn="0" showRowStripes="1" showColumnStripes="0"/>
</table>
</file>

<file path=xl/tables/table2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2B9E9518-5E07-4D34-A18B-23C85261FE55}" name="Tabell46812" displayName="Tabell46812" ref="A75:L79" totalsRowCount="1" totalsRowDxfId="106">
  <tableColumns count="12">
    <tableColumn id="1" xr3:uid="{9B9D0360-B91F-49A9-8270-20203A3F7301}" name="Intäkt" totalsRowLabel="Summa faktiska kostnader" totalsRowDxfId="105"/>
    <tableColumn id="2" xr3:uid="{736F60F6-0198-48CE-B31E-76ACF6C40DF6}" name="Partner 1" totalsRowFunction="custom" dataDxfId="103" totalsRowDxfId="104">
      <calculatedColumnFormula>SUM(B74:B75)</calculatedColumnFormula>
      <totalsRowFormula>SUM(Tabell4689[[#Totals],[Partner 1]]-B78)</totalsRowFormula>
    </tableColumn>
    <tableColumn id="3" xr3:uid="{789111B4-6EB6-451A-AF4F-C5FFC6865B8F}" name="Partner 2" totalsRowFunction="custom" dataDxfId="101" totalsRowDxfId="102">
      <calculatedColumnFormula>SUM(C74:C75)</calculatedColumnFormula>
      <totalsRowFormula>SUM(Tabell4689[[#Totals],[Partner 2]]-C78)</totalsRowFormula>
    </tableColumn>
    <tableColumn id="4" xr3:uid="{AADD3801-6500-4647-AC6C-CB03D345EF3D}" name="Partner 3" totalsRowFunction="custom" totalsRowDxfId="100">
      <totalsRowFormula>SUM(Tabell4689[[#Totals],[Partner 3]]-D78)</totalsRowFormula>
    </tableColumn>
    <tableColumn id="5" xr3:uid="{B38FFE5D-37EF-4FB5-9BD2-E6BEA1AECB34}" name="Partner 4" totalsRowFunction="custom" totalsRowDxfId="99">
      <totalsRowFormula>SUM(Tabell4689[[#Totals],[Partner 4]]-E78)</totalsRowFormula>
    </tableColumn>
    <tableColumn id="6" xr3:uid="{86AE9C6C-36E8-4F08-9263-53777A74FB9C}" name="Partner 5" totalsRowFunction="custom" dataDxfId="97" totalsRowDxfId="98">
      <calculatedColumnFormula>SUM(B76:E76)</calculatedColumnFormula>
      <totalsRowFormula>SUM(Tabell4689[[#Totals],[Partner 5]]-F78)</totalsRowFormula>
    </tableColumn>
    <tableColumn id="7" xr3:uid="{E8A7293B-9ECF-4849-BF48-6213E21BBD1F}" name="Partner 6" totalsRowFunction="custom" dataDxfId="95" totalsRowDxfId="96">
      <totalsRowFormula>SUM(Tabell4689[[#Totals],[Partner 6]]-G78)</totalsRowFormula>
    </tableColumn>
    <tableColumn id="8" xr3:uid="{171215FF-DF1F-434C-BD7A-8BBA8B353682}" name="Partner 7" totalsRowFunction="custom" dataDxfId="93" totalsRowDxfId="94">
      <totalsRowFormula>SUM(Tabell4689[[#Totals],[Partner 7]]-H78)</totalsRowFormula>
    </tableColumn>
    <tableColumn id="9" xr3:uid="{55E177AF-B5BF-4AF3-87AB-510ADBE5D44D}" name="Partner 8" totalsRowFunction="custom" dataDxfId="91" totalsRowDxfId="92">
      <totalsRowFormula>SUM(Tabell4689[[#Totals],[Partner 8]]-I78)</totalsRowFormula>
    </tableColumn>
    <tableColumn id="10" xr3:uid="{3348E849-BEF0-4B3F-B640-97ECD31258E8}" name="Partner 9" totalsRowFunction="custom" dataDxfId="89" totalsRowDxfId="90">
      <totalsRowFormula>SUM(Tabell4689[[#Totals],[Partner 9]]-J78)</totalsRowFormula>
    </tableColumn>
    <tableColumn id="11" xr3:uid="{B14AA67B-6144-48F4-ADE7-DB900C1AC20E}" name="Partner 10" totalsRowFunction="custom" dataDxfId="87" totalsRowDxfId="88">
      <totalsRowFormula>SUM(Tabell4689[[#Totals],[Partner 10]]-K78)</totalsRowFormula>
    </tableColumn>
    <tableColumn id="12" xr3:uid="{4E143D77-24FF-453C-8C08-9CB728A63CF0}" name="Totalt" totalsRowFunction="custom" dataDxfId="85" totalsRowDxfId="86">
      <calculatedColumnFormula>SUM(B76:K76)</calculatedColumnFormula>
      <totalsRowFormula>SUM(Tabell4689[[#Totals],[Partner 1]:[Partner 10]])</totalsRowFormula>
    </tableColumn>
  </tableColumns>
  <tableStyleInfo name="TillvaxverketGron" showFirstColumn="0" showLastColumn="0" showRowStripes="1" showColumnStripes="0"/>
</table>
</file>

<file path=xl/tables/table2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5BD320E6-489C-446E-B28C-A39BB87790A6}" name="Tabell46814" displayName="Tabell46814" ref="A81:L86" totalsRowCount="1">
  <tableColumns count="12">
    <tableColumn id="1" xr3:uid="{E065A909-3864-4152-86A1-E294813EA39B}" name="Kostnad" totalsRowLabel="Summa offentliga bidrag i annat än pengar" dataDxfId="83" totalsRowDxfId="84">
      <calculatedColumnFormula>A108</calculatedColumnFormula>
    </tableColumn>
    <tableColumn id="2" xr3:uid="{0D762AD2-E55A-49D1-81BA-08F0651BA767}" name="Partner 1" totalsRowFunction="custom" dataDxfId="82">
      <calculatedColumnFormula>B108</calculatedColumnFormula>
      <totalsRowFormula>SUM(Tabell46814[Partner 1])</totalsRowFormula>
    </tableColumn>
    <tableColumn id="3" xr3:uid="{637C79E3-FDE2-4489-A33A-7027E32456D5}" name="Partner 2" totalsRowFunction="custom" dataDxfId="81">
      <calculatedColumnFormula>C108</calculatedColumnFormula>
      <totalsRowFormula>SUM(Tabell46814[Partner 2])</totalsRowFormula>
    </tableColumn>
    <tableColumn id="4" xr3:uid="{C321645E-5CA9-4494-BB90-7576E2812086}" name="Partner 3" totalsRowFunction="custom" dataDxfId="80">
      <calculatedColumnFormula>D108</calculatedColumnFormula>
      <totalsRowFormula>SUM(Tabell46814[Partner 3])</totalsRowFormula>
    </tableColumn>
    <tableColumn id="5" xr3:uid="{8765E5BB-4E4D-4F84-9ACA-8EC7C24158E1}" name="Partner 4" totalsRowFunction="custom" dataDxfId="79">
      <calculatedColumnFormula>E108</calculatedColumnFormula>
      <totalsRowFormula>SUM(Tabell46814[Partner 4])</totalsRowFormula>
    </tableColumn>
    <tableColumn id="6" xr3:uid="{EE7C5614-66C8-4A45-8E2D-9E008D4C65FC}" name="Partner 5" totalsRowFunction="custom" dataDxfId="78">
      <totalsRowFormula>SUM(Tabell46814[Partner 5])</totalsRowFormula>
    </tableColumn>
    <tableColumn id="7" xr3:uid="{5B795F58-5129-4660-87EC-B3AD02B62FAB}" name="Partner 6" totalsRowFunction="custom" dataDxfId="77">
      <totalsRowFormula>SUM(Tabell46814[Partner 6])</totalsRowFormula>
    </tableColumn>
    <tableColumn id="8" xr3:uid="{2795FED4-A558-4807-B971-CB0A8F704BC7}" name="Partner 7" totalsRowFunction="custom" dataDxfId="76">
      <totalsRowFormula>SUM(Tabell46814[Partner 7])</totalsRowFormula>
    </tableColumn>
    <tableColumn id="9" xr3:uid="{FB2103C3-5F0E-4327-95C8-AEBEDFA93250}" name="Partner 8" totalsRowFunction="custom" dataDxfId="75">
      <totalsRowFormula>SUM(Tabell46814[Partner 8])</totalsRowFormula>
    </tableColumn>
    <tableColumn id="10" xr3:uid="{46D65AD0-0725-4538-B80A-21651436D0C4}" name="Partner 9" totalsRowFunction="custom" dataDxfId="74">
      <totalsRowFormula>SUM(Tabell46814[Partner 9])</totalsRowFormula>
    </tableColumn>
    <tableColumn id="11" xr3:uid="{FC3E0A50-A18B-4456-8C5E-9EAAA794A2A8}" name="Partner 10" totalsRowFunction="custom" dataDxfId="73">
      <totalsRowFormula>SUM(Tabell46814[Partner 10])</totalsRowFormula>
    </tableColumn>
    <tableColumn id="12" xr3:uid="{FA6C2511-CFD5-47F2-B509-5CE24F45706D}" name="Totalt" totalsRowFunction="custom" dataDxfId="71" totalsRowDxfId="72">
      <calculatedColumnFormula>Tabell46814[[#This Row],[Partner 1]]+Tabell46814[[#This Row],[Partner 2]]+Tabell46814[[#This Row],[Partner 3]]+Tabell46814[[#This Row],[Partner 4]]+Tabell46814[[#This Row],[Partner 5]]+Tabell46814[[#This Row],[Partner 6]]+Tabell46814[[#This Row],[Partner 7]]+Tabell46814[[#This Row],[Partner 8]]+Tabell46814[[#This Row],[Partner 9]]+Tabell46814[[#This Row],[Partner 10]]</calculatedColumnFormula>
      <totalsRowFormula>SUM(Tabell46814[[#Totals],[Partner 1]:[Partner 10]])</totalsRowFormula>
    </tableColumn>
  </tableColumns>
  <tableStyleInfo name="TillvaxverketGron" showFirstColumn="0" showLastColumn="0" showRowStripes="1" showColumnStripes="0"/>
</table>
</file>

<file path=xl/tables/table2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B714693-A85D-48B3-B1DB-30A54B3E0AD0}" name="Tabell4681415" displayName="Tabell4681415" ref="A88:L96">
  <tableColumns count="12">
    <tableColumn id="1" xr3:uid="{29CA1FB6-7A50-4D49-BA19-1CD079443C9F}" name="Kostnad" totalsRowLabel="Summa totala kostnader"/>
    <tableColumn id="2" xr3:uid="{D84659CA-0164-42D6-B572-FEA162826EC7}" name="Partner 1" dataDxfId="70">
      <calculatedColumnFormula>SUM(B85:B88)</calculatedColumnFormula>
    </tableColumn>
    <tableColumn id="3" xr3:uid="{EDCBE692-A1F7-44A4-BAA9-DE8FCFAD234C}" name="Partner 2"/>
    <tableColumn id="4" xr3:uid="{F0DF7CA1-1157-4624-A5CC-104954EF36B3}" name="Partner 3"/>
    <tableColumn id="5" xr3:uid="{98D15E32-D55D-440A-8B92-F4518A39F732}" name="Partner 4"/>
    <tableColumn id="6" xr3:uid="{EF2651FB-8B64-40A5-9D3F-D063CE6F5529}" name="Partner 5" totalsRowFunction="count" dataDxfId="69">
      <calculatedColumnFormula>SUM(Tabell4681415[[#This Row],[Partner 1]:[Partner 4]])</calculatedColumnFormula>
    </tableColumn>
    <tableColumn id="7" xr3:uid="{2C184678-06E8-43A0-A413-504FEC27110C}" name="Partner 6"/>
    <tableColumn id="8" xr3:uid="{13008B22-6EF4-443C-A2E6-76A6954E591F}" name="Partner 7"/>
    <tableColumn id="9" xr3:uid="{8CAFE26D-B31E-4172-A89B-B130056CE0DE}" name="Partner 8"/>
    <tableColumn id="10" xr3:uid="{CBBD48C5-9741-4FDD-9961-D191115FAF5F}" name="Partner 9"/>
    <tableColumn id="11" xr3:uid="{BB0649CB-B30E-43B3-AD1E-53FC7037775B}" name="Partner 10"/>
    <tableColumn id="12" xr3:uid="{EDC7CFF4-336C-4941-875F-9221116083F9}" name="Totalt" dataDxfId="68">
      <calculatedColumnFormula>SUM(Tabell4681415[[#This Row],[Partner 1]:[Partner 10]])</calculatedColumnFormula>
    </tableColumn>
  </tableColumns>
  <tableStyleInfo name="TillvaxverketGron"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89F6BD8F-C185-4100-87CA-0F1CCB3BC812}" name="Tabell313" displayName="Tabell313" ref="A6:B8" totalsRowShown="0">
  <tableColumns count="2">
    <tableColumn id="1" xr3:uid="{F396B932-771F-4470-9D9C-5E642867CDEA}" name="Kostnadstyp"/>
    <tableColumn id="2" xr3:uid="{B7AFE0A6-1FA1-4B0E-9F53-3A272C77FEC8}" name="Procentsats"/>
  </tableColumns>
  <tableStyleInfo name="TillvaxverketGron" showFirstColumn="0" showLastColumn="0" showRowStripes="1" showColumnStripes="0"/>
</table>
</file>

<file path=xl/tables/table3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C94D70BD-8492-4D7D-90A5-D65FF7CE78C4}" name="Tabell15" displayName="Tabell15" ref="A99:L105" totalsRowCount="1">
  <tableColumns count="12">
    <tableColumn id="1" xr3:uid="{F0E33B9A-3C84-4EBC-9406-0DF02995B082}" name="Finansiering" totalsRowLabel="Summa offentlig kontantfinansiering" totalsRowDxfId="67"/>
    <tableColumn id="2" xr3:uid="{BB3E3A0C-73B2-47F4-8C31-2BCB0D71CCF6}" name="Partner 1" totalsRowFunction="custom" totalsRowDxfId="66">
      <totalsRowFormula>SUM(Tabell15[Partner 1])</totalsRowFormula>
    </tableColumn>
    <tableColumn id="3" xr3:uid="{54ABBC5A-E5B2-4BC7-9397-8897687BCD98}" name="Partner 2" totalsRowFunction="custom" totalsRowDxfId="65">
      <totalsRowFormula>SUM(Tabell15[Partner 2])</totalsRowFormula>
    </tableColumn>
    <tableColumn id="4" xr3:uid="{7BAE5027-C80F-4C06-9721-60FA13189335}" name="Partner 3" totalsRowFunction="custom" totalsRowDxfId="64">
      <totalsRowFormula>SUM(Tabell15[Partner 3])</totalsRowFormula>
    </tableColumn>
    <tableColumn id="5" xr3:uid="{767318BA-E15D-4401-B6A2-F67500196F95}" name="Partner 4" totalsRowFunction="custom" totalsRowDxfId="63">
      <totalsRowFormula>SUM(Tabell15[Partner 4])</totalsRowFormula>
    </tableColumn>
    <tableColumn id="6" xr3:uid="{D03BBC4C-AC1A-4CE1-BA74-22A5F4C718CC}" name="Partner 5" totalsRowFunction="custom" dataDxfId="61" totalsRowDxfId="62">
      <totalsRowFormula>SUM(Tabell15[Partner 5])</totalsRowFormula>
    </tableColumn>
    <tableColumn id="7" xr3:uid="{470B9334-DF7C-4A7C-B95F-AC57679BE850}" name="Partner 6" totalsRowFunction="custom" totalsRowDxfId="60">
      <totalsRowFormula>SUM(Tabell15[Partner 6])</totalsRowFormula>
    </tableColumn>
    <tableColumn id="8" xr3:uid="{CF1ECFB7-61E0-4B11-BE18-13D546D44FB6}" name="Partner 7" totalsRowFunction="custom" totalsRowDxfId="59">
      <totalsRowFormula>SUM(Tabell15[Partner 7])</totalsRowFormula>
    </tableColumn>
    <tableColumn id="9" xr3:uid="{A9A20099-AE3A-43E5-A2AF-91777B3C3C53}" name="Partner 8" totalsRowFunction="custom" totalsRowDxfId="58">
      <totalsRowFormula>SUM(Tabell15[Partner 8])</totalsRowFormula>
    </tableColumn>
    <tableColumn id="10" xr3:uid="{388FBA07-1C14-41D4-8BCE-4EA947A96BB5}" name="Partner 9" totalsRowFunction="custom" totalsRowDxfId="57">
      <totalsRowFormula>SUM(Tabell15[Partner 9])</totalsRowFormula>
    </tableColumn>
    <tableColumn id="11" xr3:uid="{E8E76F02-C36F-411D-826A-D5934B4822F3}" name="Partner 10" totalsRowFunction="custom" totalsRowDxfId="56">
      <totalsRowFormula>SUM(Tabell15[Partner 10])</totalsRowFormula>
    </tableColumn>
    <tableColumn id="12" xr3:uid="{BBE8CA53-9F48-4557-867F-7DF7ECEAE53B}" name="Totalt" totalsRowFunction="custom" dataDxfId="54" totalsRowDxfId="55">
      <calculatedColumnFormula>SUM(Tabell15[[#This Row],[Partner 1]:[Partner 10]])</calculatedColumnFormula>
      <totalsRowFormula>SUM(Tabell15[[#Totals],[Partner 1]:[Partner 10]])</totalsRowFormula>
    </tableColumn>
  </tableColumns>
  <tableStyleInfo name="Tabellformat 1" showFirstColumn="0" showLastColumn="0" showRowStripes="1" showColumnStripes="0"/>
</table>
</file>

<file path=xl/tables/table3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B0B3091A-6E15-41BC-95B7-535CF38F79A3}" name="Tabell1517" displayName="Tabell1517" ref="A107:L114" totalsRowCount="1">
  <tableColumns count="12">
    <tableColumn id="1" xr3:uid="{3F711C19-7473-4F5D-AC3E-23C13ED3C12D}" name="Finansiering" totalsRowLabel="Total offentlig finansiering" totalsRowDxfId="53"/>
    <tableColumn id="2" xr3:uid="{0F46D7CA-D225-4174-92B7-2770AEE2836B}" name="Partner 1" totalsRowFunction="custom" dataDxfId="52">
      <calculatedColumnFormula>SUM(B103:B107)</calculatedColumnFormula>
      <totalsRowFormula>SUM(Tabell15[[#Totals],[Partner 1]]+B113)</totalsRowFormula>
    </tableColumn>
    <tableColumn id="3" xr3:uid="{60607D36-AD32-41D2-BC5F-5154ECAC569C}" name="Partner 2" totalsRowFunction="custom">
      <totalsRowFormula>SUM(Tabell15[[#Totals],[Partner 2]]+C113)</totalsRowFormula>
    </tableColumn>
    <tableColumn id="4" xr3:uid="{66F7638E-8391-4D7B-925B-98A23AF68D09}" name="Partner 3" totalsRowFunction="custom">
      <totalsRowFormula>SUM(Tabell15[[#Totals],[Partner 3]]+D113)</totalsRowFormula>
    </tableColumn>
    <tableColumn id="5" xr3:uid="{11AF4646-7D7E-44B0-92A7-EC9F38B2DD72}" name="Partner 4" totalsRowFunction="custom">
      <totalsRowFormula>SUM(Tabell15[[#Totals],[Partner 4]]+E113)</totalsRowFormula>
    </tableColumn>
    <tableColumn id="6" xr3:uid="{6208E322-1A6C-483A-B4D5-D03527E044C7}" name="Partner 5" totalsRowFunction="custom" dataDxfId="51">
      <calculatedColumnFormula>SUM(Tabell1517[[#This Row],[Partner 1]:[Partner 4]])</calculatedColumnFormula>
      <totalsRowFormula>SUM(Tabell15[[#Totals],[Partner 5]]+F113)</totalsRowFormula>
    </tableColumn>
    <tableColumn id="7" xr3:uid="{A5C1C8D2-9614-4889-AE64-6ED3D7036FB2}" name="Partner 6" totalsRowFunction="custom">
      <totalsRowFormula>SUM(Tabell15[[#Totals],[Partner 6]]+G113)</totalsRowFormula>
    </tableColumn>
    <tableColumn id="8" xr3:uid="{A419D295-9B6A-43C6-8E09-7EFCE7C63FBA}" name="Partner 7" totalsRowFunction="custom">
      <totalsRowFormula>SUM(Tabell15[[#Totals],[Partner 7]]+H113)</totalsRowFormula>
    </tableColumn>
    <tableColumn id="9" xr3:uid="{7B49793B-FC5E-4B97-8FF6-AE3415384041}" name="Partner 8" totalsRowFunction="custom">
      <totalsRowFormula>SUM(Tabell15[[#Totals],[Partner 8]]+I113)</totalsRowFormula>
    </tableColumn>
    <tableColumn id="10" xr3:uid="{B5708C3C-499C-422E-8EE5-BE45B587644D}" name="Partner 9" totalsRowFunction="custom">
      <totalsRowFormula>SUM(Tabell15[[#Totals],[Partner 9]]+J113)</totalsRowFormula>
    </tableColumn>
    <tableColumn id="11" xr3:uid="{FB4E83B8-DDC5-41F3-8173-F01B2A1F21B8}" name="Partner 10" totalsRowFunction="custom">
      <totalsRowFormula>SUM(Tabell15[[#Totals],[Partner 10]]+K113)</totalsRowFormula>
    </tableColumn>
    <tableColumn id="12" xr3:uid="{244811BC-7A1B-41BE-B094-C0CF9A9F3549}" name="Totalt" totalsRowFunction="custom" dataDxfId="49" totalsRowDxfId="50">
      <calculatedColumnFormula>SUM(Tabell1517[[#This Row],[Partner 1]:[Partner 10]])</calculatedColumnFormula>
      <totalsRowFormula>SUM(Tabell1517[[#Totals],[Partner 1]:[Partner 10]])</totalsRowFormula>
    </tableColumn>
  </tableColumns>
  <tableStyleInfo name="Tabellformat 1" showFirstColumn="0" showLastColumn="0" showRowStripes="1" showColumnStripes="0"/>
</table>
</file>

<file path=xl/tables/table3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CDA9145A-8895-4F3F-B892-6D7712CB9F5A}" name="Tabell1518" displayName="Tabell1518" ref="A116:L122" totalsRowCount="1">
  <tableColumns count="12">
    <tableColumn id="1" xr3:uid="{829C9E73-9E11-4878-B8C3-CC4B302193DC}" name="Finansiering" totalsRowLabel="Summa privat kontantfinansiering" totalsRowDxfId="48"/>
    <tableColumn id="2" xr3:uid="{306A85D9-79A1-4305-ADCA-6A4DEA8F7B03}" name="Partner 1" totalsRowFunction="custom" totalsRowDxfId="47">
      <totalsRowFormula>SUM(Tabell1518[Partner 1])</totalsRowFormula>
    </tableColumn>
    <tableColumn id="3" xr3:uid="{5E9730D5-1BCC-43D0-B8C5-FEBED482AF57}" name="Partner 2" totalsRowFunction="custom" totalsRowDxfId="46">
      <totalsRowFormula>SUM(Tabell1518[Partner 2])</totalsRowFormula>
    </tableColumn>
    <tableColumn id="4" xr3:uid="{05739B70-734D-45D9-8E7B-BC65AA36A40B}" name="Partner 3" totalsRowFunction="custom" totalsRowDxfId="45">
      <totalsRowFormula>SUM(Tabell1518[Partner 3])</totalsRowFormula>
    </tableColumn>
    <tableColumn id="5" xr3:uid="{54078D18-F2BB-4837-975B-0A508F0412FE}" name="Partner 4" totalsRowFunction="custom" totalsRowDxfId="44">
      <totalsRowFormula>SUM(Tabell1518[Partner 4])</totalsRowFormula>
    </tableColumn>
    <tableColumn id="6" xr3:uid="{3556CBC2-20A7-4B1F-A8AD-43F73EEA7D81}" name="Partner 5" totalsRowFunction="custom" dataDxfId="42" totalsRowDxfId="43">
      <calculatedColumnFormula>SUM(Tabell1518[[#This Row],[Partner 1]:[Partner 4]])</calculatedColumnFormula>
      <totalsRowFormula>SUM(Tabell1518[Partner 5])</totalsRowFormula>
    </tableColumn>
    <tableColumn id="7" xr3:uid="{E5E4F63D-328E-4261-8187-4E6085D772CB}" name="Partner 6" totalsRowFunction="custom" totalsRowDxfId="41">
      <totalsRowFormula>SUM(Tabell1518[Partner 6])</totalsRowFormula>
    </tableColumn>
    <tableColumn id="8" xr3:uid="{FE779423-BBE7-4E03-B296-A8E4871C0E4C}" name="Partner 7" totalsRowFunction="custom" totalsRowDxfId="40">
      <totalsRowFormula>SUM(Tabell1518[Partner 7])</totalsRowFormula>
    </tableColumn>
    <tableColumn id="9" xr3:uid="{227CA821-3C1E-42DA-A5A1-A9B77C0E7D38}" name="Partner 8" totalsRowFunction="custom" totalsRowDxfId="39">
      <totalsRowFormula>SUM(Tabell1518[Partner 8])</totalsRowFormula>
    </tableColumn>
    <tableColumn id="10" xr3:uid="{C55D5E12-FB80-4339-B478-27E6B00F7E38}" name="Partner 9" totalsRowFunction="custom" totalsRowDxfId="38">
      <totalsRowFormula>SUM(Tabell1518[Partner 9])</totalsRowFormula>
    </tableColumn>
    <tableColumn id="11" xr3:uid="{6D1F4995-E7B5-4A55-91B0-2F1577C01E85}" name="Partner 10" totalsRowFunction="custom" totalsRowDxfId="37">
      <totalsRowFormula>SUM(Tabell1518[Partner 10])</totalsRowFormula>
    </tableColumn>
    <tableColumn id="12" xr3:uid="{D3C3AA43-9D99-4D57-9031-7FB680D590AD}" name="Totalt" totalsRowFunction="custom" dataDxfId="35" totalsRowDxfId="36">
      <calculatedColumnFormula>SUM(Tabell1518[[#This Row],[Partner 1]:[Partner 10]])</calculatedColumnFormula>
      <totalsRowFormula>SUM(Tabell1518[[#Totals],[Partner 1]:[Partner 10]])</totalsRowFormula>
    </tableColumn>
  </tableColumns>
  <tableStyleInfo name="Tabellformat 1" showFirstColumn="0" showLastColumn="0" showRowStripes="1" showColumnStripes="0"/>
</table>
</file>

<file path=xl/tables/table3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C89047CB-366D-43EE-90E5-99E265AC8190}" name="Tabell151719" displayName="Tabell151719" ref="A124:L132" totalsRowCount="1">
  <tableColumns count="12">
    <tableColumn id="1" xr3:uid="{99538A9D-1010-4259-BE3A-7767F2FE4752}" name="Finansiering" totalsRowLabel="Summa medfinansiering" totalsRowDxfId="34"/>
    <tableColumn id="2" xr3:uid="{6B0890AD-524F-43A3-A02E-3031C4A4039E}" name="Partner 1" totalsRowFunction="custom" dataDxfId="33">
      <calculatedColumnFormula>SUM(B120:B124)</calculatedColumnFormula>
      <totalsRowFormula>SUM(Tabell1517[[#Totals],[Partner 1]]+B131)</totalsRowFormula>
    </tableColumn>
    <tableColumn id="3" xr3:uid="{E005A36B-828B-4E35-910D-E2373CBDA2D8}" name="Partner 2" totalsRowFunction="custom">
      <totalsRowFormula>SUM(Tabell1517[[#Totals],[Partner 2]]+C131)</totalsRowFormula>
    </tableColumn>
    <tableColumn id="4" xr3:uid="{6DEE6BE1-00E5-4AB9-A9D6-DCDEBA288FC6}" name="Partner 3" totalsRowFunction="custom">
      <totalsRowFormula>SUM(Tabell1517[[#Totals],[Partner 3]]+D131)</totalsRowFormula>
    </tableColumn>
    <tableColumn id="5" xr3:uid="{6E1734D6-3364-4738-8953-289547B97940}" name="Partner 4" totalsRowFunction="custom">
      <totalsRowFormula>SUM(Tabell1517[[#Totals],[Partner 4]]+E131)</totalsRowFormula>
    </tableColumn>
    <tableColumn id="6" xr3:uid="{35490C7F-FD23-46AA-A7EF-2C70DEAF045E}" name="Partner 5" totalsRowFunction="custom" dataDxfId="32">
      <calculatedColumnFormula>SUM(Tabell151719[[#This Row],[Partner 1]:[Partner 4]])</calculatedColumnFormula>
      <totalsRowFormula>SUM(Tabell1517[[#Totals],[Partner 5]]+F131)</totalsRowFormula>
    </tableColumn>
    <tableColumn id="7" xr3:uid="{256847CF-3C82-4914-8B0D-8D93A2866A12}" name="Partner 6" totalsRowFunction="custom">
      <totalsRowFormula>SUM(Tabell1517[[#Totals],[Partner 6]]+G131)</totalsRowFormula>
    </tableColumn>
    <tableColumn id="8" xr3:uid="{7A91040A-B158-4BA9-BFDC-BC793072AC6A}" name="Partner 7" totalsRowFunction="custom">
      <totalsRowFormula>SUM(Tabell1517[[#Totals],[Partner 7]]+H131)</totalsRowFormula>
    </tableColumn>
    <tableColumn id="9" xr3:uid="{C87ECC95-4CA9-4999-BA9D-AA8BC0C673EB}" name="Partner 8" totalsRowFunction="custom">
      <totalsRowFormula>SUM(Tabell1517[[#Totals],[Partner 8]]+I131)</totalsRowFormula>
    </tableColumn>
    <tableColumn id="10" xr3:uid="{99AC54BF-178F-4959-9CAE-A98DA741B31B}" name="Partner 9" totalsRowFunction="custom">
      <totalsRowFormula>SUM(Tabell1517[[#Totals],[Partner 9]]+J131)</totalsRowFormula>
    </tableColumn>
    <tableColumn id="11" xr3:uid="{E718977E-6045-4C6B-B968-F3B4447A0617}" name="Partner 10" totalsRowFunction="custom">
      <totalsRowFormula>SUM(Tabell1517[[#Totals],[Partner 10]]+K131)</totalsRowFormula>
    </tableColumn>
    <tableColumn id="12" xr3:uid="{534F9045-927E-447C-A891-D432EA469ECF}" name="Totalt" totalsRowFunction="custom" dataDxfId="30" totalsRowDxfId="31">
      <calculatedColumnFormula>SUM(Tabell151719[[#This Row],[Partner 1]:[Partner 10]])</calculatedColumnFormula>
      <totalsRowFormula>SUM(Tabell151719[[#Totals],[Partner 1]:[Partner 10]])</totalsRowFormula>
    </tableColumn>
  </tableColumns>
  <tableStyleInfo name="Tabellformat 1" showFirstColumn="0" showLastColumn="0" showRowStripes="1" showColumnStripes="0"/>
</table>
</file>

<file path=xl/tables/table3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86C6E164-B025-48D9-8604-1899A91CA553}" name="Tabell151820" displayName="Tabell151820" ref="A134:L135" totalsRowShown="0" dataDxfId="29">
  <tableColumns count="12">
    <tableColumn id="1" xr3:uid="{8BE387BC-7D34-46DB-A37B-1FBC212A1311}" name="Stöd" dataDxfId="28"/>
    <tableColumn id="2" xr3:uid="{97F78366-7959-4DAC-A998-EF9A5FA8AD79}" name="Partner 1" dataDxfId="27">
      <calculatedColumnFormula>SUM(B95-Tabell151719[[#Totals],[Partner 1]])</calculatedColumnFormula>
    </tableColumn>
    <tableColumn id="3" xr3:uid="{5ECE0DAF-2D77-48E3-8EA5-3862CAEEA2CC}" name="Partner 2" dataDxfId="26">
      <calculatedColumnFormula>SUM(C95-Tabell151719[[#Totals],[Partner 2]])</calculatedColumnFormula>
    </tableColumn>
    <tableColumn id="4" xr3:uid="{58A8F381-7D73-4ADA-B3B3-38BDA676F33C}" name="Partner 3" dataDxfId="25">
      <calculatedColumnFormula>SUM(D95-Tabell151719[[#Totals],[Partner 3]])</calculatedColumnFormula>
    </tableColumn>
    <tableColumn id="5" xr3:uid="{B192EF1A-2F0A-4BB6-B19E-B3CACA382626}" name="Partner 4" dataDxfId="24">
      <calculatedColumnFormula>SUM(E95-Tabell151719[[#Totals],[Partner 4]])</calculatedColumnFormula>
    </tableColumn>
    <tableColumn id="6" xr3:uid="{7FB116CF-EF67-4A2C-9E75-E70C445FB3DD}" name="Partner 5" dataDxfId="23">
      <calculatedColumnFormula>SUM(F95-Tabell151719[[#Totals],[Partner 5]])</calculatedColumnFormula>
    </tableColumn>
    <tableColumn id="7" xr3:uid="{8DF33E09-75EE-434E-901D-CA848DCA3321}" name="Partner 6" dataDxfId="22">
      <calculatedColumnFormula>SUM(G95-Tabell151719[[#Totals],[Partner 6]])</calculatedColumnFormula>
    </tableColumn>
    <tableColumn id="8" xr3:uid="{82FFA1A0-1A10-40B3-860D-61B471AF2FC4}" name="Partner 7" dataDxfId="21">
      <calculatedColumnFormula>SUM(H95-Tabell151719[[#Totals],[Partner 7]])</calculatedColumnFormula>
    </tableColumn>
    <tableColumn id="9" xr3:uid="{A3B66AA6-B315-4BC5-810C-7D4725A713AF}" name="Partner 8" dataDxfId="20">
      <calculatedColumnFormula>SUM(I95-Tabell151719[[#Totals],[Partner 8]])</calculatedColumnFormula>
    </tableColumn>
    <tableColumn id="10" xr3:uid="{26AC1132-4D0A-42A7-974A-D41370EDDA51}" name="Partner 9" dataDxfId="19">
      <calculatedColumnFormula>SUM(J95-Tabell151719[[#Totals],[Partner 9]])</calculatedColumnFormula>
    </tableColumn>
    <tableColumn id="11" xr3:uid="{F3906FD7-DCA8-495C-A316-4651660B67D8}" name="Partner 10" dataDxfId="18">
      <calculatedColumnFormula>SUM(K95-Tabell151719[[#Totals],[Partner 10]])</calculatedColumnFormula>
    </tableColumn>
    <tableColumn id="12" xr3:uid="{D3150928-7B4C-49B9-BFF3-4E0F4CEE84AA}" name="Totalt" dataDxfId="17">
      <calculatedColumnFormula>SUM(Tabell151820[[#This Row],[Partner 1]:[Partner 10]])</calculatedColumnFormula>
    </tableColumn>
  </tableColumns>
  <tableStyleInfo name="Tabellformat 1" showFirstColumn="0" showLastColumn="0" showRowStripes="1" showColumnStripes="0"/>
</table>
</file>

<file path=xl/tables/table3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4B52457A-BCA8-46D7-985E-A29EB56AF84C}" name="Tabell15182021" displayName="Tabell15182021" ref="A137:L138" totalsRowShown="0" dataDxfId="16">
  <tableColumns count="12">
    <tableColumn id="1" xr3:uid="{9B209A43-EFA9-452E-BBD0-5134D8ACE9F3}" name="Summa" dataDxfId="15"/>
    <tableColumn id="2" xr3:uid="{7052A934-5972-49C6-B863-2A70A92A59FA}" name="Partner 1" dataDxfId="14">
      <calculatedColumnFormula array="1">SUM(Tabell151719[[#Totals],[Partner 1]]+Tabell151820[Partner 1])</calculatedColumnFormula>
    </tableColumn>
    <tableColumn id="3" xr3:uid="{700F2EE9-A371-48DC-8154-ADDB7FF274EC}" name="Partner 2" dataDxfId="13">
      <calculatedColumnFormula array="1">SUM(Tabell151719[[#Totals],[Partner 2]]+Tabell151820[Partner 2])</calculatedColumnFormula>
    </tableColumn>
    <tableColumn id="4" xr3:uid="{05B789DE-766D-4CFC-A93C-E96526767464}" name="Partner 3" dataDxfId="12">
      <calculatedColumnFormula array="1">SUM(Tabell151719[[#Totals],[Partner 3]]+Tabell151820[Partner 3])</calculatedColumnFormula>
    </tableColumn>
    <tableColumn id="5" xr3:uid="{1F99D40B-BB89-4664-877D-517E542E44D9}" name="Partner 4" dataDxfId="11">
      <calculatedColumnFormula array="1">SUM(Tabell151719[[#Totals],[Partner 4]]+Tabell151820[Partner 4])</calculatedColumnFormula>
    </tableColumn>
    <tableColumn id="6" xr3:uid="{D4F0EBA9-4279-44BD-A98B-F93B79289679}" name="Partner 5" dataDxfId="10">
      <calculatedColumnFormula array="1">SUM(Tabell151719[[#Totals],[Partner 5]]+Tabell151820[Partner 5])</calculatedColumnFormula>
    </tableColumn>
    <tableColumn id="7" xr3:uid="{B9C1EAC1-6F3A-4E19-914C-DFBCEAF012D8}" name="Partner 6" dataDxfId="9">
      <calculatedColumnFormula array="1">SUM(Tabell151719[[#Totals],[Partner 6]]+Tabell151820[Partner 6])</calculatedColumnFormula>
    </tableColumn>
    <tableColumn id="8" xr3:uid="{451A3F8C-C662-418B-B9B1-9413D88CBBBA}" name="Partner 7" dataDxfId="8">
      <calculatedColumnFormula array="1">SUM(Tabell151719[[#Totals],[Partner 7]]+Tabell151820[Partner 7])</calculatedColumnFormula>
    </tableColumn>
    <tableColumn id="9" xr3:uid="{0112737A-DBCE-4D1B-B13B-B881B2CD073F}" name="Partner 8" dataDxfId="7">
      <calculatedColumnFormula array="1">SUM(Tabell151719[[#Totals],[Partner 8]]+Tabell151820[Partner 8])</calculatedColumnFormula>
    </tableColumn>
    <tableColumn id="10" xr3:uid="{2C58C86C-ADCF-4AC8-8332-84D9E61EE4F6}" name="Partner 9" dataDxfId="6">
      <calculatedColumnFormula array="1">SUM(Tabell151719[[#Totals],[Partner 9]]+Tabell151820[Partner 9])</calculatedColumnFormula>
    </tableColumn>
    <tableColumn id="11" xr3:uid="{6670DFD6-3E55-481E-BF25-913EA40AF8FB}" name="Partner 10" dataDxfId="5">
      <calculatedColumnFormula array="1">SUM(Tabell151719[[#Totals],[Partner 10]]+Tabell151820[Partner 10])</calculatedColumnFormula>
    </tableColumn>
    <tableColumn id="12" xr3:uid="{88A6352F-7178-40A5-A9E7-CA3801581659}" name="Totalt" dataDxfId="4">
      <calculatedColumnFormula>SUM(Tabell15182021[[#This Row],[Partner 1]:[Partner 10]])</calculatedColumnFormula>
    </tableColumn>
  </tableColumns>
  <tableStyleInfo name="Tabellformat 1" showFirstColumn="1" showLastColumn="0" showRowStripes="1" showColumnStripes="0"/>
</table>
</file>

<file path=xl/tables/table3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2AD54C55-035D-42B5-9292-8CB777B89D82}" name="Tabell21" displayName="Tabell21" ref="A139:B144" totalsRowShown="0" dataDxfId="3" tableBorderDxfId="2">
  <tableColumns count="2">
    <tableColumn id="1" xr3:uid="{5663901E-20BE-4922-BEE0-B6F069E83B49}" name="Sammanställning" dataDxfId="1"/>
    <tableColumn id="2" xr3:uid="{9D624303-F641-4B43-B843-1BB08F308F95}" name="Procentsats" dataDxfId="0">
      <calculatedColumnFormula array="1">IF(ISERROR(Tabell15182021[Partner 5]/Tabell1518[[#Totals],[Partner 5]]),0,Tabell15182021[Partner 5]/Tabell15[[#Totals],[Partner 5]])</calculatedColumnFormula>
    </tableColumn>
  </tableColumns>
  <tableStyleInfo name="Tabellformat 1" showFirstColumn="0" showLastColumn="0" showRowStripes="0"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7A163C11-8076-4CAB-BCF8-7234501D4DE7}" name="Tabell423" displayName="Tabell423" ref="A11:B17" totalsRowCount="1">
  <tableColumns count="2">
    <tableColumn id="1" xr3:uid="{51458D76-FC38-4795-9988-B505A2BE5DB6}" name="Kostnad" totalsRowLabel="Summa" totalsRowDxfId="224"/>
    <tableColumn id="2" xr3:uid="{E5B3F9F5-EC3B-44DC-8BCE-206BE80F04CF}" name="Totalt" totalsRowFunction="custom" totalsRowDxfId="223">
      <totalsRowFormula>SUM(Tabell423[Totalt])</totalsRowFormula>
    </tableColumn>
  </tableColumns>
  <tableStyleInfo name="TillvaxverketGron"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 xr:uid="{7E7D4295-A07B-445F-8B75-E4582B041FBD}" name="Tabell4624" displayName="Tabell4624" ref="A19:B25" totalsRowCount="1">
  <tableColumns count="2">
    <tableColumn id="1" xr3:uid="{E1D7011E-C8D1-4003-81D7-2C9597C39C59}" name="Kostnad" totalsRowLabel="Summa" totalsRowDxfId="222"/>
    <tableColumn id="2" xr3:uid="{78536E40-7FA0-4610-AEB9-90A992677D1A}" name="Totalt" totalsRowFunction="custom" dataDxfId="221">
      <totalsRowFormula>SUM(Tabell4624[Totalt])</totalsRowFormula>
    </tableColumn>
  </tableColumns>
  <tableStyleInfo name="TillvaxverketGron"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 xr:uid="{504F63DA-AD3D-4927-B8B7-C68F091BC690}" name="Tabell46725" displayName="Tabell46725" ref="A27:B33" totalsRowCount="1">
  <tableColumns count="2">
    <tableColumn id="1" xr3:uid="{41F33A24-17F5-4D1F-9C4A-15DC1A4F586B}" name="Kostnad" totalsRowLabel="Summa" totalsRowDxfId="220"/>
    <tableColumn id="2" xr3:uid="{79D7A9B1-6175-4D65-9A6F-7AB63739CC8F}" name="Totalt" totalsRowFunction="custom" totalsRowDxfId="219">
      <totalsRowFormula>SUM(Tabell46725[Totalt])</totalsRowFormula>
    </tableColumn>
  </tableColumns>
  <tableStyleInfo name="TillvaxverketGron"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 xr:uid="{597174C0-755B-4CD2-A744-09723B60C2C3}" name="Tabell46826" displayName="Tabell46826" ref="A35:B41" totalsRowCount="1">
  <tableColumns count="2">
    <tableColumn id="1" xr3:uid="{E62C7F83-5ADA-43C5-98C4-51873E849AAE}" name="Kostnad" totalsRowLabel="Summa" totalsRowDxfId="218"/>
    <tableColumn id="2" xr3:uid="{FD37080B-152E-4D10-9E16-10AE49B454B7}" name="Totalt" totalsRowFunction="custom">
      <totalsRowFormula>SUM(Tabell46826[Totalt])</totalsRowFormula>
    </tableColumn>
  </tableColumns>
  <tableStyleInfo name="TillvaxverketGron"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6" xr:uid="{F017B382-CFB8-4FD7-BA44-1C212EF5E5B5}" name="Tabell468927" displayName="Tabell468927" ref="A43:B47" totalsRowCount="1" totalsRowDxfId="217">
  <tableColumns count="2">
    <tableColumn id="1" xr3:uid="{8ADC8D82-9423-40AC-9998-8D921C227098}" name="Kostnad" totalsRowLabel="Summa kostnader" dataDxfId="215" totalsRowDxfId="216"/>
    <tableColumn id="2" xr3:uid="{49E0821A-1A0E-4245-ABC2-35AD4CCB1B8C}" name="Totalt" totalsRowFunction="custom" dataDxfId="213" totalsRowDxfId="214">
      <calculatedColumnFormula>Tabell423[[#Totals],[Totalt]]*B8</calculatedColumnFormula>
      <totalsRowFormula>SUM(Tabell423[[#Totals],[Totalt]]+Tabell4624[[#Totals],[Totalt]]+Tabell46725[[#Totals],[Totalt]]+Tabell46826[[#Totals],[Totalt]]+B46)</totalsRowFormula>
    </tableColumn>
  </tableColumns>
  <tableStyleInfo name="TillvaxverketGron" showFirstColumn="1"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F8AF20D0-1BEA-4055-9BB5-96C056AC8F67}" name="Tabell4681228" displayName="Tabell4681228" ref="A49:B53" totalsRowCount="1" totalsRowDxfId="212" totalsRowBorderDxfId="211">
  <tableColumns count="2">
    <tableColumn id="1" xr3:uid="{30DBF175-9595-411F-A5CE-88ABABD04ADE}" name="Intäkt" totalsRowLabel="Summa faktiska kostnader" dataDxfId="209" totalsRowDxfId="210"/>
    <tableColumn id="2" xr3:uid="{6F211D18-F65B-4EFC-BEAD-627351010414}" name="Totalt" totalsRowFunction="custom" dataDxfId="207" totalsRowDxfId="208">
      <calculatedColumnFormula>SUM(B48:B49)</calculatedColumnFormula>
      <totalsRowFormula>SUM(Tabell468927[[#Totals],[Totalt]]-B52)</totalsRowFormula>
    </tableColumn>
  </tableColumns>
  <tableStyleInfo name="TillvaxverketGron" showFirstColumn="0" showLastColumn="0" showRowStripes="1" showColumnStripes="0"/>
</table>
</file>

<file path=xl/theme/theme1.xml><?xml version="1.0" encoding="utf-8"?>
<a:theme xmlns:a="http://schemas.openxmlformats.org/drawingml/2006/main" name="Office-tema">
  <a:themeElements>
    <a:clrScheme name="Tillvaxtverket">
      <a:dk1>
        <a:sysClr val="windowText" lastClr="000000"/>
      </a:dk1>
      <a:lt1>
        <a:sysClr val="window" lastClr="FFFFFF"/>
      </a:lt1>
      <a:dk2>
        <a:srgbClr val="004376"/>
      </a:dk2>
      <a:lt2>
        <a:srgbClr val="0076CF"/>
      </a:lt2>
      <a:accent1>
        <a:srgbClr val="492069"/>
      </a:accent1>
      <a:accent2>
        <a:srgbClr val="6F4B99"/>
      </a:accent2>
      <a:accent3>
        <a:srgbClr val="006D71"/>
      </a:accent3>
      <a:accent4>
        <a:srgbClr val="02A6A4"/>
      </a:accent4>
      <a:accent5>
        <a:srgbClr val="92C8EF"/>
      </a:accent5>
      <a:accent6>
        <a:srgbClr val="C9B8E1"/>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table" Target="../tables/table7.xml"/><Relationship Id="rId13" Type="http://schemas.openxmlformats.org/officeDocument/2006/relationships/table" Target="../tables/table12.xml"/><Relationship Id="rId18" Type="http://schemas.openxmlformats.org/officeDocument/2006/relationships/table" Target="../tables/table17.xml"/><Relationship Id="rId3" Type="http://schemas.openxmlformats.org/officeDocument/2006/relationships/table" Target="../tables/table2.xml"/><Relationship Id="rId7" Type="http://schemas.openxmlformats.org/officeDocument/2006/relationships/table" Target="../tables/table6.xml"/><Relationship Id="rId12" Type="http://schemas.openxmlformats.org/officeDocument/2006/relationships/table" Target="../tables/table11.xml"/><Relationship Id="rId17" Type="http://schemas.openxmlformats.org/officeDocument/2006/relationships/table" Target="../tables/table16.xml"/><Relationship Id="rId2" Type="http://schemas.openxmlformats.org/officeDocument/2006/relationships/table" Target="../tables/table1.xml"/><Relationship Id="rId16" Type="http://schemas.openxmlformats.org/officeDocument/2006/relationships/table" Target="../tables/table15.xml"/><Relationship Id="rId1" Type="http://schemas.openxmlformats.org/officeDocument/2006/relationships/printerSettings" Target="../printerSettings/printerSettings2.bin"/><Relationship Id="rId6" Type="http://schemas.openxmlformats.org/officeDocument/2006/relationships/table" Target="../tables/table5.xml"/><Relationship Id="rId11" Type="http://schemas.openxmlformats.org/officeDocument/2006/relationships/table" Target="../tables/table10.xml"/><Relationship Id="rId5" Type="http://schemas.openxmlformats.org/officeDocument/2006/relationships/table" Target="../tables/table4.xml"/><Relationship Id="rId15" Type="http://schemas.openxmlformats.org/officeDocument/2006/relationships/table" Target="../tables/table14.xml"/><Relationship Id="rId10" Type="http://schemas.openxmlformats.org/officeDocument/2006/relationships/table" Target="../tables/table9.xml"/><Relationship Id="rId19" Type="http://schemas.openxmlformats.org/officeDocument/2006/relationships/table" Target="../tables/table18.xml"/><Relationship Id="rId4" Type="http://schemas.openxmlformats.org/officeDocument/2006/relationships/table" Target="../tables/table3.xml"/><Relationship Id="rId9" Type="http://schemas.openxmlformats.org/officeDocument/2006/relationships/table" Target="../tables/table8.xml"/><Relationship Id="rId14" Type="http://schemas.openxmlformats.org/officeDocument/2006/relationships/table" Target="../tables/table13.xml"/></Relationships>
</file>

<file path=xl/worksheets/_rels/sheet3.xml.rels><?xml version="1.0" encoding="UTF-8" standalone="yes"?>
<Relationships xmlns="http://schemas.openxmlformats.org/package/2006/relationships"><Relationship Id="rId8" Type="http://schemas.openxmlformats.org/officeDocument/2006/relationships/table" Target="../tables/table25.xml"/><Relationship Id="rId13" Type="http://schemas.openxmlformats.org/officeDocument/2006/relationships/table" Target="../tables/table30.xml"/><Relationship Id="rId18" Type="http://schemas.openxmlformats.org/officeDocument/2006/relationships/table" Target="../tables/table35.xml"/><Relationship Id="rId3" Type="http://schemas.openxmlformats.org/officeDocument/2006/relationships/table" Target="../tables/table20.xml"/><Relationship Id="rId7" Type="http://schemas.openxmlformats.org/officeDocument/2006/relationships/table" Target="../tables/table24.xml"/><Relationship Id="rId12" Type="http://schemas.openxmlformats.org/officeDocument/2006/relationships/table" Target="../tables/table29.xml"/><Relationship Id="rId17" Type="http://schemas.openxmlformats.org/officeDocument/2006/relationships/table" Target="../tables/table34.xml"/><Relationship Id="rId2" Type="http://schemas.openxmlformats.org/officeDocument/2006/relationships/table" Target="../tables/table19.xml"/><Relationship Id="rId16" Type="http://schemas.openxmlformats.org/officeDocument/2006/relationships/table" Target="../tables/table33.xml"/><Relationship Id="rId1" Type="http://schemas.openxmlformats.org/officeDocument/2006/relationships/printerSettings" Target="../printerSettings/printerSettings3.bin"/><Relationship Id="rId6" Type="http://schemas.openxmlformats.org/officeDocument/2006/relationships/table" Target="../tables/table23.xml"/><Relationship Id="rId11" Type="http://schemas.openxmlformats.org/officeDocument/2006/relationships/table" Target="../tables/table28.xml"/><Relationship Id="rId5" Type="http://schemas.openxmlformats.org/officeDocument/2006/relationships/table" Target="../tables/table22.xml"/><Relationship Id="rId15" Type="http://schemas.openxmlformats.org/officeDocument/2006/relationships/table" Target="../tables/table32.xml"/><Relationship Id="rId10" Type="http://schemas.openxmlformats.org/officeDocument/2006/relationships/table" Target="../tables/table27.xml"/><Relationship Id="rId19" Type="http://schemas.openxmlformats.org/officeDocument/2006/relationships/table" Target="../tables/table36.xml"/><Relationship Id="rId4" Type="http://schemas.openxmlformats.org/officeDocument/2006/relationships/table" Target="../tables/table21.xml"/><Relationship Id="rId9" Type="http://schemas.openxmlformats.org/officeDocument/2006/relationships/table" Target="../tables/table26.xml"/><Relationship Id="rId14" Type="http://schemas.openxmlformats.org/officeDocument/2006/relationships/table" Target="../tables/table3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6E5DAB-26FB-4F13-B386-53D45B3C37A2}">
  <dimension ref="A1:A29"/>
  <sheetViews>
    <sheetView showGridLines="0" topLeftCell="A13" zoomScale="85" zoomScaleNormal="85" workbookViewId="0">
      <selection activeCell="A26" sqref="A26"/>
    </sheetView>
  </sheetViews>
  <sheetFormatPr defaultRowHeight="14.45"/>
  <cols>
    <col min="1" max="1" width="158.85546875" customWidth="1"/>
  </cols>
  <sheetData>
    <row r="1" spans="1:1" ht="21">
      <c r="A1" s="24" t="s">
        <v>0</v>
      </c>
    </row>
    <row r="2" spans="1:1" ht="44.25" customHeight="1">
      <c r="A2" s="29" t="s">
        <v>1</v>
      </c>
    </row>
    <row r="3" spans="1:1">
      <c r="A3" s="25" t="s">
        <v>2</v>
      </c>
    </row>
    <row r="4" spans="1:1">
      <c r="A4" s="25" t="s">
        <v>3</v>
      </c>
    </row>
    <row r="5" spans="1:1" ht="24.95" customHeight="1">
      <c r="A5" s="26" t="s">
        <v>4</v>
      </c>
    </row>
    <row r="6" spans="1:1" ht="24.95" customHeight="1">
      <c r="A6" s="26" t="s">
        <v>5</v>
      </c>
    </row>
    <row r="7" spans="1:1">
      <c r="A7" s="25" t="s">
        <v>6</v>
      </c>
    </row>
    <row r="8" spans="1:1" ht="24.95" customHeight="1">
      <c r="A8" s="26" t="s">
        <v>7</v>
      </c>
    </row>
    <row r="9" spans="1:1" ht="28.9">
      <c r="A9" s="27" t="s">
        <v>8</v>
      </c>
    </row>
    <row r="10" spans="1:1" ht="24.95" customHeight="1">
      <c r="A10" s="26" t="s">
        <v>9</v>
      </c>
    </row>
    <row r="11" spans="1:1" ht="28.9">
      <c r="A11" s="27" t="s">
        <v>10</v>
      </c>
    </row>
    <row r="12" spans="1:1" ht="24.95" customHeight="1">
      <c r="A12" s="26" t="s">
        <v>11</v>
      </c>
    </row>
    <row r="13" spans="1:1" ht="28.9">
      <c r="A13" s="27" t="s">
        <v>12</v>
      </c>
    </row>
    <row r="14" spans="1:1" ht="24.95" customHeight="1">
      <c r="A14" s="26" t="s">
        <v>13</v>
      </c>
    </row>
    <row r="15" spans="1:1">
      <c r="A15" s="25" t="s">
        <v>14</v>
      </c>
    </row>
    <row r="16" spans="1:1" ht="24.95" customHeight="1">
      <c r="A16" s="26" t="s">
        <v>15</v>
      </c>
    </row>
    <row r="17" spans="1:1" ht="28.9">
      <c r="A17" s="25" t="s">
        <v>16</v>
      </c>
    </row>
    <row r="18" spans="1:1" ht="24.95" customHeight="1">
      <c r="A18" s="26" t="s">
        <v>17</v>
      </c>
    </row>
    <row r="19" spans="1:1">
      <c r="A19" s="28"/>
    </row>
    <row r="20" spans="1:1" ht="24.95" customHeight="1">
      <c r="A20" s="26" t="s">
        <v>18</v>
      </c>
    </row>
    <row r="21" spans="1:1">
      <c r="A21" s="29" t="s">
        <v>19</v>
      </c>
    </row>
    <row r="22" spans="1:1" ht="43.15">
      <c r="A22" s="27" t="s">
        <v>20</v>
      </c>
    </row>
    <row r="23" spans="1:1" ht="43.15">
      <c r="A23" s="27" t="s">
        <v>21</v>
      </c>
    </row>
    <row r="24" spans="1:1" ht="72">
      <c r="A24" s="27" t="s">
        <v>22</v>
      </c>
    </row>
    <row r="25" spans="1:1" ht="57.6">
      <c r="A25" s="27" t="s">
        <v>23</v>
      </c>
    </row>
    <row r="26" spans="1:1">
      <c r="A26" t="s">
        <v>24</v>
      </c>
    </row>
    <row r="27" spans="1:1" ht="30" customHeight="1">
      <c r="A27" s="26" t="s">
        <v>25</v>
      </c>
    </row>
    <row r="28" spans="1:1" s="3" customFormat="1" ht="22.5" customHeight="1" thickBot="1">
      <c r="A28" s="30"/>
    </row>
    <row r="29" spans="1:1" ht="15" thickTop="1"/>
  </sheetData>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CB7DDC-729B-4591-97AE-02A74044A8EC}">
  <dimension ref="A1:F118"/>
  <sheetViews>
    <sheetView topLeftCell="A125" zoomScale="110" zoomScaleNormal="110" workbookViewId="0">
      <selection activeCell="B68" sqref="B68"/>
    </sheetView>
  </sheetViews>
  <sheetFormatPr defaultRowHeight="14.45"/>
  <cols>
    <col min="1" max="1" width="100.140625" bestFit="1" customWidth="1"/>
    <col min="2" max="2" width="12.7109375" bestFit="1" customWidth="1"/>
    <col min="3" max="5" width="15" bestFit="1" customWidth="1"/>
    <col min="6" max="6" width="10.42578125" customWidth="1"/>
  </cols>
  <sheetData>
    <row r="1" spans="1:6" ht="21">
      <c r="A1" s="2" t="s">
        <v>26</v>
      </c>
    </row>
    <row r="2" spans="1:6">
      <c r="A2" t="s">
        <v>27</v>
      </c>
    </row>
    <row r="4" spans="1:6">
      <c r="A4" t="s">
        <v>28</v>
      </c>
    </row>
    <row r="6" spans="1:6" ht="14.45" customHeight="1">
      <c r="A6" t="s">
        <v>29</v>
      </c>
      <c r="B6" t="s">
        <v>30</v>
      </c>
    </row>
    <row r="7" spans="1:6">
      <c r="A7" t="s">
        <v>31</v>
      </c>
      <c r="B7" s="15"/>
    </row>
    <row r="8" spans="1:6" ht="15" thickBot="1">
      <c r="A8" t="s">
        <v>32</v>
      </c>
      <c r="B8" s="15"/>
    </row>
    <row r="9" spans="1:6" s="1" customFormat="1" ht="30" customHeight="1" thickBot="1">
      <c r="A9" s="4" t="s">
        <v>33</v>
      </c>
      <c r="B9" s="5"/>
      <c r="C9" s="58"/>
      <c r="D9" s="58"/>
      <c r="E9" s="58"/>
      <c r="F9" s="58"/>
    </row>
    <row r="10" spans="1:6" ht="20.100000000000001" customHeight="1">
      <c r="A10" s="51" t="s">
        <v>34</v>
      </c>
      <c r="B10" s="20"/>
    </row>
    <row r="11" spans="1:6">
      <c r="A11" s="9" t="s">
        <v>35</v>
      </c>
      <c r="B11" s="83" t="s">
        <v>36</v>
      </c>
      <c r="C11" s="31"/>
    </row>
    <row r="12" spans="1:6">
      <c r="A12" s="9"/>
      <c r="B12" s="8"/>
      <c r="D12" s="52"/>
    </row>
    <row r="13" spans="1:6">
      <c r="A13" s="9"/>
      <c r="B13" s="8"/>
      <c r="D13" s="52"/>
    </row>
    <row r="14" spans="1:6">
      <c r="A14" s="9"/>
      <c r="B14" s="8"/>
      <c r="D14" s="52"/>
    </row>
    <row r="15" spans="1:6">
      <c r="A15" s="9"/>
      <c r="B15" s="8"/>
      <c r="D15" s="52"/>
    </row>
    <row r="16" spans="1:6">
      <c r="A16" s="9"/>
      <c r="B16" s="8"/>
      <c r="D16" s="52"/>
    </row>
    <row r="17" spans="1:6" ht="15" thickBot="1">
      <c r="A17" s="13" t="s">
        <v>37</v>
      </c>
      <c r="B17" s="14">
        <f>SUM(Tabell423[Totalt])</f>
        <v>0</v>
      </c>
    </row>
    <row r="18" spans="1:6" ht="30" customHeight="1">
      <c r="A18" s="51" t="s">
        <v>38</v>
      </c>
      <c r="B18" s="20"/>
    </row>
    <row r="19" spans="1:6">
      <c r="A19" s="9" t="s">
        <v>35</v>
      </c>
      <c r="B19" s="82" t="s">
        <v>36</v>
      </c>
      <c r="F19" s="52"/>
    </row>
    <row r="20" spans="1:6">
      <c r="A20" s="9"/>
      <c r="B20" s="8"/>
      <c r="F20" s="52"/>
    </row>
    <row r="21" spans="1:6">
      <c r="A21" s="9"/>
      <c r="B21" s="8"/>
      <c r="F21" s="52"/>
    </row>
    <row r="22" spans="1:6">
      <c r="A22" s="9"/>
      <c r="B22" s="8"/>
      <c r="F22" s="52"/>
    </row>
    <row r="23" spans="1:6">
      <c r="A23" s="9"/>
      <c r="B23" s="8"/>
      <c r="F23" s="52"/>
    </row>
    <row r="24" spans="1:6">
      <c r="A24" s="9"/>
      <c r="B24" s="8"/>
      <c r="F24" s="52"/>
    </row>
    <row r="25" spans="1:6" ht="15" thickBot="1">
      <c r="A25" s="13" t="s">
        <v>37</v>
      </c>
      <c r="B25" s="14">
        <f>SUM(Tabell4624[Totalt])</f>
        <v>0</v>
      </c>
      <c r="F25" s="52"/>
    </row>
    <row r="26" spans="1:6" ht="30" customHeight="1">
      <c r="A26" s="51" t="s">
        <v>39</v>
      </c>
      <c r="B26" s="20"/>
    </row>
    <row r="27" spans="1:6">
      <c r="A27" s="9" t="s">
        <v>35</v>
      </c>
      <c r="B27" s="8" t="s">
        <v>36</v>
      </c>
      <c r="F27" s="52"/>
    </row>
    <row r="28" spans="1:6">
      <c r="A28" s="9"/>
      <c r="B28" s="8"/>
      <c r="F28" s="52"/>
    </row>
    <row r="29" spans="1:6">
      <c r="A29" s="9"/>
      <c r="B29" s="8"/>
      <c r="F29" s="52"/>
    </row>
    <row r="30" spans="1:6">
      <c r="A30" s="9"/>
      <c r="B30" s="8"/>
      <c r="F30" s="52"/>
    </row>
    <row r="31" spans="1:6">
      <c r="A31" s="9"/>
      <c r="B31" s="8"/>
      <c r="F31" s="52"/>
    </row>
    <row r="32" spans="1:6">
      <c r="A32" s="9"/>
      <c r="B32" s="8"/>
      <c r="F32" s="52"/>
    </row>
    <row r="33" spans="1:6" ht="15" thickBot="1">
      <c r="A33" s="13" t="s">
        <v>37</v>
      </c>
      <c r="B33" s="14">
        <f>SUM(Tabell46725[Totalt])</f>
        <v>0</v>
      </c>
      <c r="F33" s="52"/>
    </row>
    <row r="34" spans="1:6" ht="30" customHeight="1">
      <c r="A34" s="51" t="s">
        <v>40</v>
      </c>
      <c r="B34" s="20"/>
    </row>
    <row r="35" spans="1:6">
      <c r="A35" s="9" t="s">
        <v>35</v>
      </c>
      <c r="B35" s="8" t="s">
        <v>36</v>
      </c>
      <c r="F35" s="52"/>
    </row>
    <row r="36" spans="1:6">
      <c r="A36" s="9"/>
      <c r="B36" s="8"/>
      <c r="F36" s="52"/>
    </row>
    <row r="37" spans="1:6">
      <c r="A37" s="9"/>
      <c r="B37" s="8"/>
      <c r="F37" s="52"/>
    </row>
    <row r="38" spans="1:6">
      <c r="A38" s="9"/>
      <c r="B38" s="8"/>
      <c r="F38" s="52"/>
    </row>
    <row r="39" spans="1:6">
      <c r="A39" s="9"/>
      <c r="B39" s="8"/>
      <c r="F39" s="52"/>
    </row>
    <row r="40" spans="1:6">
      <c r="A40" s="9"/>
      <c r="B40" s="8"/>
      <c r="F40" s="52"/>
    </row>
    <row r="41" spans="1:6" ht="15" thickBot="1">
      <c r="A41" s="13" t="s">
        <v>37</v>
      </c>
      <c r="B41" s="14">
        <f>SUM(Tabell46826[Totalt])</f>
        <v>0</v>
      </c>
      <c r="F41" s="52"/>
    </row>
    <row r="42" spans="1:6" ht="30" customHeight="1">
      <c r="A42" s="51" t="s">
        <v>41</v>
      </c>
      <c r="B42" s="20"/>
    </row>
    <row r="43" spans="1:6">
      <c r="A43" s="9" t="s">
        <v>35</v>
      </c>
      <c r="B43" s="8" t="s">
        <v>36</v>
      </c>
    </row>
    <row r="44" spans="1:6">
      <c r="A44" s="32" t="s">
        <v>11</v>
      </c>
      <c r="B44" s="46">
        <f>Tabell423[[#Totals],[Totalt]]*B8</f>
        <v>0</v>
      </c>
      <c r="C44" s="56"/>
      <c r="D44" s="56"/>
      <c r="E44" s="56"/>
      <c r="F44" s="56"/>
    </row>
    <row r="45" spans="1:6">
      <c r="A45" s="32" t="s">
        <v>42</v>
      </c>
      <c r="B45" s="46">
        <f>(Tabell423[[#Totals],[Totalt]]+B44)*B7</f>
        <v>0</v>
      </c>
      <c r="C45" s="56"/>
      <c r="D45" s="56"/>
      <c r="E45" s="56"/>
      <c r="F45" s="56"/>
    </row>
    <row r="46" spans="1:6" s="3" customFormat="1" ht="20.100000000000001" customHeight="1">
      <c r="A46" s="32" t="s">
        <v>43</v>
      </c>
      <c r="B46" s="46">
        <f>B44+B45</f>
        <v>0</v>
      </c>
      <c r="C46" s="56"/>
      <c r="D46" s="56"/>
      <c r="E46" s="56"/>
      <c r="F46" s="56"/>
    </row>
    <row r="47" spans="1:6" ht="30" customHeight="1" thickBot="1">
      <c r="A47" s="80" t="s">
        <v>44</v>
      </c>
      <c r="B47" s="81">
        <f>SUM(Tabell423[[#Totals],[Totalt]]+Tabell4624[[#Totals],[Totalt]]+Tabell46725[[#Totals],[Totalt]]+Tabell46826[[#Totals],[Totalt]]+B46)</f>
        <v>0</v>
      </c>
      <c r="C47" s="57"/>
      <c r="D47" s="57"/>
      <c r="E47" s="57"/>
      <c r="F47" s="59"/>
    </row>
    <row r="48" spans="1:6" ht="30" customHeight="1">
      <c r="A48" s="51" t="s">
        <v>15</v>
      </c>
      <c r="B48" s="20"/>
    </row>
    <row r="49" spans="1:6">
      <c r="A49" s="9" t="s">
        <v>45</v>
      </c>
      <c r="B49" s="8" t="s">
        <v>36</v>
      </c>
    </row>
    <row r="50" spans="1:6">
      <c r="A50" s="9"/>
      <c r="B50" s="8"/>
      <c r="F50" s="52"/>
    </row>
    <row r="51" spans="1:6" ht="14.45" customHeight="1">
      <c r="A51" s="9"/>
      <c r="B51" s="8"/>
      <c r="F51" s="52"/>
    </row>
    <row r="52" spans="1:6" ht="15" thickBot="1">
      <c r="A52" s="78" t="s">
        <v>46</v>
      </c>
      <c r="B52" s="79">
        <f>SUM(B50:B51)</f>
        <v>0</v>
      </c>
      <c r="C52" s="60"/>
      <c r="D52" s="60"/>
      <c r="E52" s="60"/>
      <c r="F52" s="60"/>
    </row>
    <row r="53" spans="1:6" s="3" customFormat="1" ht="30" customHeight="1" thickBot="1">
      <c r="A53" s="76" t="s">
        <v>47</v>
      </c>
      <c r="B53" s="77">
        <f>SUM(Tabell468927[[#Totals],[Totalt]]-B52)</f>
        <v>0</v>
      </c>
    </row>
    <row r="54" spans="1:6" ht="30" customHeight="1">
      <c r="A54" s="74" t="s">
        <v>48</v>
      </c>
    </row>
    <row r="55" spans="1:6">
      <c r="A55" s="32" t="s">
        <v>35</v>
      </c>
      <c r="B55" s="40" t="s">
        <v>36</v>
      </c>
      <c r="F55" s="52"/>
    </row>
    <row r="56" spans="1:6">
      <c r="A56" s="44">
        <f>A82</f>
        <v>0</v>
      </c>
      <c r="B56" s="40">
        <f>B82</f>
        <v>0</v>
      </c>
      <c r="C56" s="52"/>
      <c r="D56" s="52"/>
      <c r="E56" s="52"/>
      <c r="F56" s="52"/>
    </row>
    <row r="57" spans="1:6">
      <c r="A57" s="44">
        <f>A83</f>
        <v>0</v>
      </c>
      <c r="B57" s="40">
        <f t="shared" ref="B57:B59" si="0">B83</f>
        <v>0</v>
      </c>
      <c r="C57" s="52"/>
      <c r="D57" s="52"/>
      <c r="E57" s="52"/>
      <c r="F57" s="52"/>
    </row>
    <row r="58" spans="1:6">
      <c r="A58" s="44">
        <f>A84</f>
        <v>0</v>
      </c>
      <c r="B58" s="40">
        <f t="shared" si="0"/>
        <v>0</v>
      </c>
      <c r="C58" s="52"/>
      <c r="D58" s="52"/>
      <c r="E58" s="52"/>
      <c r="F58" s="52"/>
    </row>
    <row r="59" spans="1:6" ht="14.45" customHeight="1">
      <c r="A59" s="44">
        <f>A85</f>
        <v>0</v>
      </c>
      <c r="B59" s="40">
        <f t="shared" si="0"/>
        <v>0</v>
      </c>
      <c r="C59" s="52"/>
      <c r="D59" s="52"/>
      <c r="E59" s="52"/>
      <c r="F59" s="52"/>
    </row>
    <row r="60" spans="1:6" ht="14.45" customHeight="1" thickBot="1">
      <c r="A60" s="71" t="s">
        <v>49</v>
      </c>
      <c r="B60">
        <f>SUM(Tabell4681429[Totalt])</f>
        <v>0</v>
      </c>
    </row>
    <row r="61" spans="1:6" ht="30" customHeight="1">
      <c r="A61" s="51" t="s">
        <v>50</v>
      </c>
      <c r="B61" s="20"/>
    </row>
    <row r="62" spans="1:6">
      <c r="A62" s="9" t="s">
        <v>35</v>
      </c>
      <c r="B62" s="8" t="s">
        <v>36</v>
      </c>
    </row>
    <row r="63" spans="1:6">
      <c r="A63" s="44">
        <f t="shared" ref="A63:B66" si="1">A99</f>
        <v>0</v>
      </c>
      <c r="B63" s="39">
        <f t="shared" si="1"/>
        <v>0</v>
      </c>
      <c r="C63" s="52"/>
      <c r="D63" s="52"/>
      <c r="E63" s="52"/>
      <c r="F63" s="52"/>
    </row>
    <row r="64" spans="1:6">
      <c r="A64" s="44">
        <f t="shared" si="1"/>
        <v>0</v>
      </c>
      <c r="B64" s="39">
        <f t="shared" si="1"/>
        <v>0</v>
      </c>
      <c r="C64" s="52"/>
      <c r="D64" s="52"/>
      <c r="E64" s="52"/>
      <c r="F64" s="52"/>
    </row>
    <row r="65" spans="1:6">
      <c r="A65" s="44">
        <f t="shared" si="1"/>
        <v>0</v>
      </c>
      <c r="B65" s="39">
        <f t="shared" si="1"/>
        <v>0</v>
      </c>
      <c r="C65" s="52"/>
      <c r="D65" s="52"/>
      <c r="E65" s="52"/>
      <c r="F65" s="52"/>
    </row>
    <row r="66" spans="1:6" ht="14.45" customHeight="1">
      <c r="A66" s="44">
        <f t="shared" si="1"/>
        <v>0</v>
      </c>
      <c r="B66" s="39">
        <f t="shared" si="1"/>
        <v>0</v>
      </c>
      <c r="C66" s="52"/>
      <c r="D66" s="52"/>
      <c r="E66" s="52"/>
      <c r="F66" s="52"/>
    </row>
    <row r="67" spans="1:6">
      <c r="A67" s="43" t="s">
        <v>51</v>
      </c>
      <c r="B67" s="72">
        <f>SUM(B99:B102)</f>
        <v>0</v>
      </c>
      <c r="C67" s="60"/>
      <c r="D67" s="60"/>
      <c r="E67" s="60"/>
      <c r="F67" s="60"/>
    </row>
    <row r="68" spans="1:6" ht="30" customHeight="1">
      <c r="A68" s="17" t="s">
        <v>52</v>
      </c>
      <c r="B68" s="73">
        <f>SUM(Tabell4681429[[#Totals],[Totalt]]+B67)</f>
        <v>0</v>
      </c>
      <c r="C68" s="61"/>
      <c r="D68" s="61"/>
      <c r="E68" s="61"/>
      <c r="F68" s="61"/>
    </row>
    <row r="69" spans="1:6" ht="30" customHeight="1">
      <c r="A69" s="17" t="s">
        <v>53</v>
      </c>
      <c r="B69" s="75">
        <f>SUM(Tabell4681228[[#Totals],[Totalt]]+B68)</f>
        <v>0</v>
      </c>
      <c r="C69" s="62"/>
      <c r="D69" s="62"/>
      <c r="E69" s="62"/>
      <c r="F69" s="61"/>
    </row>
    <row r="70" spans="1:6" ht="15" thickBot="1">
      <c r="A70" s="13" t="s">
        <v>54</v>
      </c>
      <c r="B70" s="14"/>
    </row>
    <row r="71" spans="1:6" ht="30" customHeight="1" thickBot="1">
      <c r="A71" s="23" t="s">
        <v>55</v>
      </c>
    </row>
    <row r="72" spans="1:6" ht="20.100000000000001" customHeight="1">
      <c r="A72" s="51" t="s">
        <v>56</v>
      </c>
      <c r="B72" s="20"/>
    </row>
    <row r="73" spans="1:6">
      <c r="A73" s="9" t="s">
        <v>57</v>
      </c>
      <c r="B73" s="8" t="s">
        <v>36</v>
      </c>
      <c r="F73" s="52"/>
    </row>
    <row r="74" spans="1:6">
      <c r="A74" s="9"/>
      <c r="B74" s="8"/>
      <c r="F74" s="52"/>
    </row>
    <row r="75" spans="1:6">
      <c r="A75" s="9"/>
      <c r="B75" s="8"/>
      <c r="F75" s="52"/>
    </row>
    <row r="76" spans="1:6">
      <c r="A76" s="9"/>
      <c r="B76" s="8"/>
      <c r="F76" s="52"/>
    </row>
    <row r="77" spans="1:6" ht="30" customHeight="1">
      <c r="A77" s="9"/>
      <c r="B77" s="8"/>
      <c r="F77" s="52"/>
    </row>
    <row r="78" spans="1:6">
      <c r="A78" s="9"/>
      <c r="B78" s="8"/>
      <c r="F78" s="52"/>
    </row>
    <row r="79" spans="1:6" ht="14.45" customHeight="1" thickBot="1">
      <c r="A79" s="13" t="s">
        <v>58</v>
      </c>
      <c r="B79" s="14">
        <f>SUM(B74:B78)</f>
        <v>0</v>
      </c>
      <c r="F79" s="52"/>
    </row>
    <row r="80" spans="1:6" ht="30" customHeight="1">
      <c r="A80" s="51" t="s">
        <v>59</v>
      </c>
      <c r="B80" s="20"/>
    </row>
    <row r="81" spans="1:6">
      <c r="A81" s="9" t="s">
        <v>57</v>
      </c>
      <c r="B81" s="8" t="s">
        <v>36</v>
      </c>
      <c r="F81" s="52"/>
    </row>
    <row r="82" spans="1:6">
      <c r="A82" s="9"/>
      <c r="B82" s="8"/>
      <c r="F82" s="52"/>
    </row>
    <row r="83" spans="1:6">
      <c r="A83" s="9"/>
      <c r="B83" s="8"/>
      <c r="F83" s="52"/>
    </row>
    <row r="84" spans="1:6">
      <c r="A84" s="9"/>
      <c r="B84" s="8"/>
      <c r="F84" s="52"/>
    </row>
    <row r="85" spans="1:6">
      <c r="A85" s="9"/>
      <c r="B85" s="8"/>
      <c r="F85" s="52"/>
    </row>
    <row r="86" spans="1:6">
      <c r="A86" s="9"/>
      <c r="B86" s="8"/>
      <c r="F86" s="52"/>
    </row>
    <row r="87" spans="1:6" ht="15" thickBot="1">
      <c r="A87" s="69" t="s">
        <v>49</v>
      </c>
      <c r="B87" s="70">
        <f t="shared" ref="B87" si="2">SUM(B82:B86)</f>
        <v>0</v>
      </c>
      <c r="C87" s="60"/>
      <c r="D87" s="60"/>
      <c r="E87" s="60"/>
      <c r="F87" s="60"/>
    </row>
    <row r="88" spans="1:6" ht="30" customHeight="1" thickBot="1">
      <c r="A88" s="9" t="s">
        <v>60</v>
      </c>
      <c r="B88">
        <f>SUM(Tabell1531[[#Totals],[Totalt]]+B87)</f>
        <v>0</v>
      </c>
      <c r="F88" s="52"/>
    </row>
    <row r="89" spans="1:6" ht="30" customHeight="1">
      <c r="A89" s="51" t="s">
        <v>61</v>
      </c>
      <c r="B89" s="20"/>
    </row>
    <row r="90" spans="1:6">
      <c r="A90" s="9" t="s">
        <v>57</v>
      </c>
      <c r="B90" s="8" t="s">
        <v>36</v>
      </c>
      <c r="F90" s="52"/>
    </row>
    <row r="91" spans="1:6">
      <c r="A91" s="9"/>
      <c r="B91" s="8"/>
      <c r="F91" s="52"/>
    </row>
    <row r="92" spans="1:6">
      <c r="A92" s="9"/>
      <c r="B92" s="8"/>
      <c r="F92" s="52"/>
    </row>
    <row r="93" spans="1:6">
      <c r="A93" s="9"/>
      <c r="B93" s="8"/>
      <c r="F93" s="52"/>
    </row>
    <row r="94" spans="1:6">
      <c r="A94" s="9"/>
      <c r="B94" s="8"/>
      <c r="F94" s="52"/>
    </row>
    <row r="95" spans="1:6" ht="30" customHeight="1">
      <c r="A95" s="9"/>
      <c r="B95" s="8"/>
      <c r="F95" s="52"/>
    </row>
    <row r="96" spans="1:6" ht="14.45" customHeight="1" thickBot="1">
      <c r="A96" s="13" t="s">
        <v>62</v>
      </c>
      <c r="B96" s="14">
        <f>SUM(Tabell151833[Totalt])</f>
        <v>0</v>
      </c>
      <c r="F96" s="52"/>
    </row>
    <row r="97" spans="1:6" ht="30" customHeight="1">
      <c r="A97" s="51" t="s">
        <v>63</v>
      </c>
      <c r="B97" s="20"/>
    </row>
    <row r="98" spans="1:6">
      <c r="A98" s="9" t="s">
        <v>57</v>
      </c>
      <c r="B98" s="8" t="s">
        <v>36</v>
      </c>
      <c r="F98" s="52"/>
    </row>
    <row r="99" spans="1:6">
      <c r="A99" s="9"/>
      <c r="B99" s="8"/>
      <c r="F99" s="52"/>
    </row>
    <row r="100" spans="1:6">
      <c r="A100" s="9"/>
      <c r="B100" s="8"/>
      <c r="F100" s="52"/>
    </row>
    <row r="101" spans="1:6">
      <c r="A101" s="9"/>
      <c r="B101" s="8"/>
      <c r="F101" s="52"/>
    </row>
    <row r="102" spans="1:6">
      <c r="A102" s="9"/>
      <c r="B102" s="8"/>
      <c r="F102" s="52"/>
    </row>
    <row r="103" spans="1:6">
      <c r="A103" s="9"/>
      <c r="B103" s="8"/>
      <c r="F103" s="52"/>
    </row>
    <row r="104" spans="1:6" ht="15" thickBot="1">
      <c r="A104" s="69" t="s">
        <v>51</v>
      </c>
      <c r="B104" s="70">
        <f>SUM(B99:B103)</f>
        <v>0</v>
      </c>
      <c r="C104" s="60"/>
      <c r="D104" s="60"/>
      <c r="E104" s="60"/>
      <c r="F104" s="60"/>
    </row>
    <row r="105" spans="1:6" ht="30" customHeight="1" thickBot="1">
      <c r="A105" s="65" t="s">
        <v>64</v>
      </c>
      <c r="B105" s="66">
        <f>SUM(Tabell151833[[#Totals],[Totalt]]+B104)</f>
        <v>0</v>
      </c>
      <c r="C105" s="60"/>
      <c r="D105" s="60"/>
      <c r="E105" s="60"/>
      <c r="F105" s="60"/>
    </row>
    <row r="106" spans="1:6" ht="30" customHeight="1" thickBot="1">
      <c r="A106" s="67" t="s">
        <v>65</v>
      </c>
      <c r="B106" s="68">
        <f>SUM(Tabell151732[[#Totals],[Totalt]]+B105)</f>
        <v>0</v>
      </c>
    </row>
    <row r="107" spans="1:6" ht="30" customHeight="1">
      <c r="A107" s="4" t="s">
        <v>66</v>
      </c>
      <c r="B107" s="20"/>
    </row>
    <row r="108" spans="1:6">
      <c r="A108" s="9" t="s">
        <v>66</v>
      </c>
      <c r="B108" s="8" t="s">
        <v>36</v>
      </c>
    </row>
    <row r="109" spans="1:6" ht="30" customHeight="1" thickBot="1">
      <c r="A109" s="63" t="s">
        <v>67</v>
      </c>
      <c r="B109" s="64">
        <f>SUM(B69-Tabell15171934[[#Totals],[Totalt]])</f>
        <v>0</v>
      </c>
      <c r="C109" s="56"/>
      <c r="D109" s="56"/>
      <c r="E109" s="56"/>
      <c r="F109" s="52"/>
    </row>
    <row r="110" spans="1:6" ht="30" customHeight="1">
      <c r="A110" s="4" t="s">
        <v>68</v>
      </c>
      <c r="B110" s="20"/>
    </row>
    <row r="111" spans="1:6" ht="30" customHeight="1" thickBot="1">
      <c r="A111" s="42" t="s">
        <v>37</v>
      </c>
      <c r="B111" s="8" t="s">
        <v>36</v>
      </c>
    </row>
    <row r="112" spans="1:6" ht="15.6" thickTop="1" thickBot="1">
      <c r="A112" s="33" t="s">
        <v>69</v>
      </c>
      <c r="B112" s="64" cm="1">
        <f t="array" ref="B112">SUM(Tabell15171934[[#Totals],[Totalt]]+Tabell15182035[Totalt])</f>
        <v>0</v>
      </c>
      <c r="C112" s="56"/>
      <c r="D112" s="56"/>
      <c r="E112" s="56"/>
      <c r="F112" s="52"/>
    </row>
    <row r="113" spans="1:2" ht="24.95" customHeight="1">
      <c r="A113" t="s">
        <v>68</v>
      </c>
      <c r="B113" t="s">
        <v>30</v>
      </c>
    </row>
    <row r="114" spans="1:2">
      <c r="A114" s="47" t="s">
        <v>70</v>
      </c>
      <c r="B114" s="48" cm="1">
        <f t="array" ref="B114">IF(ISERROR(Tabell15182035[Totalt]/Tabell4681228[[#Totals],[Totalt]]),0,Tabell15182035[Totalt]/Tabell4681228[[#Totals],[Totalt]])</f>
        <v>0</v>
      </c>
    </row>
    <row r="115" spans="1:2">
      <c r="A115" s="47" t="s">
        <v>71</v>
      </c>
      <c r="B115" s="48" cm="1">
        <f t="array" ref="B115">IF(ISERROR(Tabell15182035[Totalt]/(Tabell151820[Totalt]+Tabell15171934[[#Totals],[Totalt]])),0,Tabell15182035[Totalt]/(Tabell15182035[Totalt]+Tabell15171934[[#Totals],[Totalt]]))</f>
        <v>0</v>
      </c>
    </row>
    <row r="116" spans="1:2">
      <c r="A116" s="47" t="s">
        <v>72</v>
      </c>
      <c r="B116" s="48" cm="1">
        <f t="array" ref="B116">IF(ISERROR(Tabell151732[[#Totals],[Totalt]]/Tabell1518202136[Totalt]),0,Tabell151732[[#Totals],[Totalt]]/Tabell1518202136[Totalt])</f>
        <v>0</v>
      </c>
    </row>
    <row r="117" spans="1:2">
      <c r="A117" s="47" t="s">
        <v>73</v>
      </c>
      <c r="B117" s="48" cm="1">
        <f t="array" ref="B117">IF(ISERROR(B105/Tabell1518202136[Totalt]),0,B105/Tabell1518202136[Totalt])</f>
        <v>0</v>
      </c>
    </row>
    <row r="118" spans="1:2">
      <c r="A118" s="47" t="s">
        <v>74</v>
      </c>
      <c r="B118" s="48">
        <f>IF(ISERROR((B87+B104)/Tabell15171934[[#Totals],[Totalt]]),0,(B87+B104)/Tabell15171934[[#Totals],[Totalt]])</f>
        <v>0</v>
      </c>
    </row>
  </sheetData>
  <dataValidations count="7">
    <dataValidation allowBlank="1" showInputMessage="1" showErrorMessage="1" prompt="Maximal finansieringsgrad framgår av programmet, i de flesta fall har  programmet en finansieringsgrad på 40 %._x000a_EU:s stödandel ska vara minst 30%." sqref="B115" xr:uid="{D1692F08-663E-4B94-9446-300B4900F795}"/>
    <dataValidation allowBlank="1" showInputMessage="1" showErrorMessage="1" prompt="Andelen bidrag i annat än pengar får inte vara högre än 50 % av den totala medfinansieringen." sqref="B118" xr:uid="{C85DC3FD-ECAF-4FEB-9465-5478ECD43D71}"/>
    <dataValidation allowBlank="1" showInputMessage="1" showErrorMessage="1" promptTitle="Ärende-ID" prompt="Ange ärende-ID" sqref="A5" xr:uid="{BCF4FC14-9EEE-4C75-8920-57ACE3671A71}"/>
    <dataValidation allowBlank="1" showInputMessage="1" showErrorMessage="1" promptTitle="Projektnamn" prompt="Ange projektnamn" sqref="A3" xr:uid="{CF953F22-FAEB-42F2-81EB-384A7EC5E2CB}"/>
    <dataValidation allowBlank="1" showInputMessage="1" showErrorMessage="1" promptTitle="Procentsats" prompt="Fyll i den procentsats som gäller för varje par. Fyll på rader om det behövs fler, se Anvisning" sqref="B7" xr:uid="{9F328403-A7C4-46F8-A539-2EFAA3D712DF}"/>
    <dataValidation allowBlank="1" showInputMessage="1" showErrorMessage="1" promptTitle="Lönebikostnad" prompt="Fyll i den lönebikostnad som gäller för varje part. Fyll på rader om det behövs fler, se Anvisning" sqref="B8" xr:uid="{CCDD789A-79FB-4E3A-94AD-0807AD8AA226}"/>
    <dataValidation allowBlank="1" showInputMessage="1" showErrorMessage="1" promptTitle="Projektpartner" prompt="Ange organisationsnamn" sqref="B11:C11" xr:uid="{20EE5999-C1EB-4336-9B37-893856C961F1}"/>
  </dataValidations>
  <pageMargins left="0.7" right="0.7" top="0.75" bottom="0.75" header="0.3" footer="0.3"/>
  <pageSetup paperSize="9" orientation="portrait" verticalDpi="0" r:id="rId1"/>
  <tableParts count="18">
    <tablePart r:id="rId2"/>
    <tablePart r:id="rId3"/>
    <tablePart r:id="rId4"/>
    <tablePart r:id="rId5"/>
    <tablePart r:id="rId6"/>
    <tablePart r:id="rId7"/>
    <tablePart r:id="rId8"/>
    <tablePart r:id="rId9"/>
    <tablePart r:id="rId10"/>
    <tablePart r:id="rId11"/>
    <tablePart r:id="rId12"/>
    <tablePart r:id="rId13"/>
    <tablePart r:id="rId14"/>
    <tablePart r:id="rId15"/>
    <tablePart r:id="rId16"/>
    <tablePart r:id="rId17"/>
    <tablePart r:id="rId18"/>
    <tablePart r:id="rId19"/>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B8810A-0D35-4677-9F2A-A87500B4AF61}">
  <dimension ref="A1:L144"/>
  <sheetViews>
    <sheetView tabSelected="1" topLeftCell="A52" zoomScale="110" zoomScaleNormal="110" workbookViewId="0">
      <selection activeCell="E73" sqref="E73"/>
    </sheetView>
  </sheetViews>
  <sheetFormatPr defaultRowHeight="14.45"/>
  <cols>
    <col min="1" max="1" width="61.42578125" customWidth="1"/>
    <col min="2" max="2" width="17" customWidth="1"/>
    <col min="3" max="5" width="15" bestFit="1" customWidth="1"/>
    <col min="6" max="6" width="10.42578125" customWidth="1"/>
    <col min="11" max="11" width="9.85546875" bestFit="1" customWidth="1"/>
    <col min="12" max="12" width="11.5703125" bestFit="1" customWidth="1"/>
  </cols>
  <sheetData>
    <row r="1" spans="1:2" ht="21">
      <c r="A1" s="2" t="s">
        <v>26</v>
      </c>
    </row>
    <row r="2" spans="1:2">
      <c r="A2" t="s">
        <v>27</v>
      </c>
    </row>
    <row r="4" spans="1:2">
      <c r="A4" t="s">
        <v>28</v>
      </c>
    </row>
    <row r="6" spans="1:2" ht="14.45" customHeight="1">
      <c r="A6" t="s">
        <v>29</v>
      </c>
      <c r="B6" t="s">
        <v>30</v>
      </c>
    </row>
    <row r="7" spans="1:2">
      <c r="A7" t="s">
        <v>75</v>
      </c>
      <c r="B7" s="15"/>
    </row>
    <row r="8" spans="1:2">
      <c r="A8" t="s">
        <v>76</v>
      </c>
      <c r="B8" s="15"/>
    </row>
    <row r="9" spans="1:2">
      <c r="A9" t="s">
        <v>77</v>
      </c>
      <c r="B9" s="15"/>
    </row>
    <row r="10" spans="1:2">
      <c r="A10" t="s">
        <v>78</v>
      </c>
      <c r="B10" s="15"/>
    </row>
    <row r="11" spans="1:2">
      <c r="A11" t="s">
        <v>79</v>
      </c>
      <c r="B11" s="15"/>
    </row>
    <row r="12" spans="1:2">
      <c r="A12" t="s">
        <v>80</v>
      </c>
      <c r="B12" s="15"/>
    </row>
    <row r="13" spans="1:2">
      <c r="A13" t="s">
        <v>81</v>
      </c>
      <c r="B13" s="15"/>
    </row>
    <row r="14" spans="1:2">
      <c r="A14" t="s">
        <v>82</v>
      </c>
      <c r="B14" s="15"/>
    </row>
    <row r="15" spans="1:2">
      <c r="A15" t="s">
        <v>83</v>
      </c>
      <c r="B15" s="15"/>
    </row>
    <row r="16" spans="1:2">
      <c r="A16" t="s">
        <v>84</v>
      </c>
      <c r="B16" s="15"/>
    </row>
    <row r="17" spans="1:12">
      <c r="A17" t="s">
        <v>85</v>
      </c>
      <c r="B17" s="15"/>
    </row>
    <row r="18" spans="1:12">
      <c r="A18" t="s">
        <v>86</v>
      </c>
      <c r="B18" s="15"/>
    </row>
    <row r="19" spans="1:12">
      <c r="A19" t="s">
        <v>87</v>
      </c>
      <c r="B19" s="15"/>
    </row>
    <row r="20" spans="1:12">
      <c r="A20" t="s">
        <v>88</v>
      </c>
      <c r="B20" s="15"/>
    </row>
    <row r="21" spans="1:12">
      <c r="A21" t="s">
        <v>89</v>
      </c>
      <c r="B21" s="15"/>
    </row>
    <row r="22" spans="1:12">
      <c r="A22" t="s">
        <v>90</v>
      </c>
      <c r="B22" s="15"/>
    </row>
    <row r="23" spans="1:12">
      <c r="A23" t="s">
        <v>91</v>
      </c>
      <c r="B23" s="15"/>
    </row>
    <row r="24" spans="1:12">
      <c r="A24" t="s">
        <v>92</v>
      </c>
      <c r="B24" s="15"/>
    </row>
    <row r="25" spans="1:12">
      <c r="A25" t="s">
        <v>93</v>
      </c>
      <c r="B25" s="15"/>
    </row>
    <row r="26" spans="1:12" ht="15" thickBot="1">
      <c r="A26" t="s">
        <v>94</v>
      </c>
      <c r="B26" s="15"/>
    </row>
    <row r="27" spans="1:12" s="1" customFormat="1" ht="30" customHeight="1">
      <c r="A27" s="4" t="s">
        <v>33</v>
      </c>
      <c r="B27" s="5"/>
      <c r="C27" s="5"/>
      <c r="D27" s="5"/>
      <c r="E27" s="5"/>
      <c r="F27" s="5"/>
      <c r="G27" s="5"/>
      <c r="H27" s="5"/>
      <c r="I27" s="5"/>
      <c r="J27" s="5"/>
      <c r="K27" s="5"/>
      <c r="L27" s="6"/>
    </row>
    <row r="28" spans="1:12" ht="20.100000000000001" customHeight="1">
      <c r="A28" s="7" t="s">
        <v>34</v>
      </c>
      <c r="L28" s="8"/>
    </row>
    <row r="29" spans="1:12">
      <c r="A29" s="9" t="s">
        <v>35</v>
      </c>
      <c r="B29" s="31" t="s">
        <v>95</v>
      </c>
      <c r="C29" s="31" t="s">
        <v>96</v>
      </c>
      <c r="D29" s="31" t="s">
        <v>97</v>
      </c>
      <c r="E29" s="31" t="s">
        <v>98</v>
      </c>
      <c r="F29" t="s">
        <v>99</v>
      </c>
      <c r="G29" t="s">
        <v>100</v>
      </c>
      <c r="H29" t="s">
        <v>101</v>
      </c>
      <c r="I29" t="s">
        <v>102</v>
      </c>
      <c r="J29" t="s">
        <v>103</v>
      </c>
      <c r="K29" s="8" t="s">
        <v>104</v>
      </c>
      <c r="L29" s="8" t="s">
        <v>36</v>
      </c>
    </row>
    <row r="30" spans="1:12">
      <c r="A30" s="9"/>
      <c r="F30" s="50"/>
      <c r="G30" s="50"/>
      <c r="H30" s="50"/>
      <c r="I30" s="50"/>
      <c r="J30" s="50"/>
      <c r="K30" s="49"/>
      <c r="L30" s="39">
        <f>SUM(Tabell4[[#This Row],[Partner 1]:[Partner 10]])</f>
        <v>0</v>
      </c>
    </row>
    <row r="31" spans="1:12">
      <c r="A31" s="9"/>
      <c r="F31" s="50"/>
      <c r="G31" s="50"/>
      <c r="H31" s="50"/>
      <c r="I31" s="50"/>
      <c r="J31" s="50"/>
      <c r="K31" s="49"/>
      <c r="L31" s="39">
        <f>SUM(Tabell4[[#This Row],[Partner 1]:[Partner 10]])</f>
        <v>0</v>
      </c>
    </row>
    <row r="32" spans="1:12">
      <c r="A32" s="9"/>
      <c r="F32" s="50"/>
      <c r="G32" s="50"/>
      <c r="H32" s="50"/>
      <c r="I32" s="50"/>
      <c r="J32" s="50"/>
      <c r="K32" s="49"/>
      <c r="L32" s="39">
        <f>SUM(Tabell4[[#This Row],[Partner 1]:[Partner 10]])</f>
        <v>0</v>
      </c>
    </row>
    <row r="33" spans="1:12">
      <c r="A33" s="9"/>
      <c r="F33" s="50"/>
      <c r="G33" s="50"/>
      <c r="H33" s="50"/>
      <c r="I33" s="50"/>
      <c r="J33" s="50"/>
      <c r="K33" s="49"/>
      <c r="L33" s="39">
        <f>SUM(Tabell4[[#This Row],[Partner 1]:[Partner 10]])</f>
        <v>0</v>
      </c>
    </row>
    <row r="34" spans="1:12">
      <c r="A34" s="9"/>
      <c r="F34" s="50"/>
      <c r="G34" s="50"/>
      <c r="H34" s="50"/>
      <c r="I34" s="50"/>
      <c r="J34" s="50"/>
      <c r="K34" s="49"/>
      <c r="L34" s="39">
        <f>SUM(Tabell4[[#This Row],[Partner 1]:[Partner 10]])</f>
        <v>0</v>
      </c>
    </row>
    <row r="35" spans="1:12">
      <c r="A35" s="9"/>
      <c r="F35" s="50"/>
      <c r="G35" s="50"/>
      <c r="H35" s="50"/>
      <c r="I35" s="50"/>
      <c r="J35" s="50"/>
      <c r="K35" s="49"/>
      <c r="L35" s="39">
        <f>SUM(Tabell4[[#This Row],[Partner 1]:[Partner 10]])</f>
        <v>0</v>
      </c>
    </row>
    <row r="36" spans="1:12">
      <c r="A36" s="9"/>
      <c r="F36" s="50"/>
      <c r="G36" s="50"/>
      <c r="H36" s="50"/>
      <c r="I36" s="50"/>
      <c r="J36" s="50"/>
      <c r="K36" s="49"/>
      <c r="L36" s="39">
        <f>SUM(Tabell4[[#This Row],[Partner 1]:[Partner 10]])</f>
        <v>0</v>
      </c>
    </row>
    <row r="37" spans="1:12">
      <c r="A37" s="9"/>
      <c r="F37" s="50"/>
      <c r="G37" s="50"/>
      <c r="H37" s="50"/>
      <c r="I37" s="50"/>
      <c r="J37" s="50"/>
      <c r="K37" s="49"/>
      <c r="L37" s="39">
        <f>SUM(Tabell4[[#This Row],[Partner 1]:[Partner 10]])</f>
        <v>0</v>
      </c>
    </row>
    <row r="38" spans="1:12">
      <c r="A38" s="9"/>
      <c r="F38" s="50"/>
      <c r="G38" s="50"/>
      <c r="H38" s="50"/>
      <c r="I38" s="50"/>
      <c r="J38" s="50"/>
      <c r="K38" s="49"/>
      <c r="L38" s="39">
        <f>SUM(Tabell4[[#This Row],[Partner 1]:[Partner 10]])</f>
        <v>0</v>
      </c>
    </row>
    <row r="39" spans="1:12" ht="15" thickBot="1">
      <c r="A39" s="9" t="s">
        <v>37</v>
      </c>
      <c r="B39">
        <f>SUM(Tabell4[Partner 1])</f>
        <v>0</v>
      </c>
      <c r="C39">
        <f>SUM(Tabell4[Partner 2])</f>
        <v>0</v>
      </c>
      <c r="D39">
        <f>SUM(Tabell4[Partner 3])</f>
        <v>0</v>
      </c>
      <c r="E39">
        <f>SUM(Tabell4[Partner 4])</f>
        <v>0</v>
      </c>
      <c r="F39">
        <f>SUM(Tabell4[Partner 5])</f>
        <v>0</v>
      </c>
      <c r="G39">
        <f>SUM(Tabell4[Partner 6])</f>
        <v>0</v>
      </c>
      <c r="H39">
        <f>SUM(Tabell4[Partner 7])</f>
        <v>0</v>
      </c>
      <c r="I39">
        <f>SUM(Tabell4[Partner 8])</f>
        <v>0</v>
      </c>
      <c r="J39">
        <f>SUM(Tabell4[Partner 9])</f>
        <v>0</v>
      </c>
      <c r="K39" s="8">
        <f>SUM(Tabell4[Partner 10])</f>
        <v>0</v>
      </c>
      <c r="L39" s="8">
        <f>SUM(Tabell4[[#Totals],[Partner 1]:[Partner 10]])</f>
        <v>0</v>
      </c>
    </row>
    <row r="40" spans="1:12" ht="30" customHeight="1">
      <c r="A40" s="51" t="s">
        <v>38</v>
      </c>
      <c r="B40" s="19"/>
      <c r="C40" s="19"/>
      <c r="D40" s="19"/>
      <c r="E40" s="19"/>
      <c r="F40" s="19"/>
      <c r="G40" s="19"/>
      <c r="H40" s="19"/>
      <c r="I40" s="19"/>
      <c r="J40" s="19"/>
      <c r="K40" s="19"/>
      <c r="L40" s="20"/>
    </row>
    <row r="41" spans="1:12">
      <c r="A41" s="9" t="s">
        <v>35</v>
      </c>
      <c r="B41" s="31" t="s">
        <v>95</v>
      </c>
      <c r="C41" t="s">
        <v>96</v>
      </c>
      <c r="D41" t="s">
        <v>97</v>
      </c>
      <c r="E41" t="s">
        <v>98</v>
      </c>
      <c r="F41" s="40" t="s">
        <v>99</v>
      </c>
      <c r="G41" t="s">
        <v>100</v>
      </c>
      <c r="H41" t="s">
        <v>101</v>
      </c>
      <c r="I41" t="s">
        <v>102</v>
      </c>
      <c r="J41" t="s">
        <v>103</v>
      </c>
      <c r="K41" t="s">
        <v>104</v>
      </c>
      <c r="L41" s="8" t="s">
        <v>36</v>
      </c>
    </row>
    <row r="42" spans="1:12">
      <c r="A42" s="9"/>
      <c r="F42" s="50"/>
      <c r="L42" s="39">
        <f t="shared" ref="L42:L50" si="0">SUM(B42:K42)</f>
        <v>0</v>
      </c>
    </row>
    <row r="43" spans="1:12">
      <c r="A43" s="9"/>
      <c r="L43" s="39">
        <f t="shared" si="0"/>
        <v>0</v>
      </c>
    </row>
    <row r="44" spans="1:12">
      <c r="A44" s="9"/>
      <c r="L44" s="39">
        <f t="shared" si="0"/>
        <v>0</v>
      </c>
    </row>
    <row r="45" spans="1:12">
      <c r="A45" s="9"/>
      <c r="L45" s="39">
        <f t="shared" si="0"/>
        <v>0</v>
      </c>
    </row>
    <row r="46" spans="1:12">
      <c r="A46" s="9"/>
      <c r="L46" s="39">
        <f t="shared" si="0"/>
        <v>0</v>
      </c>
    </row>
    <row r="47" spans="1:12">
      <c r="A47" s="9"/>
      <c r="L47" s="39">
        <f t="shared" si="0"/>
        <v>0</v>
      </c>
    </row>
    <row r="48" spans="1:12">
      <c r="A48" s="9"/>
      <c r="L48" s="39">
        <f t="shared" si="0"/>
        <v>0</v>
      </c>
    </row>
    <row r="49" spans="1:12">
      <c r="A49" s="9"/>
      <c r="L49" s="39">
        <f t="shared" si="0"/>
        <v>0</v>
      </c>
    </row>
    <row r="50" spans="1:12">
      <c r="A50" s="9"/>
      <c r="L50" s="39">
        <f t="shared" si="0"/>
        <v>0</v>
      </c>
    </row>
    <row r="51" spans="1:12" ht="15" thickBot="1">
      <c r="A51" s="9" t="s">
        <v>37</v>
      </c>
      <c r="B51">
        <f>SUM(Tabell46[Partner 1])</f>
        <v>0</v>
      </c>
      <c r="C51">
        <f>SUM(Tabell46[Partner 2])</f>
        <v>0</v>
      </c>
      <c r="D51">
        <f>SUM(Tabell46[Partner 3])</f>
        <v>0</v>
      </c>
      <c r="E51">
        <f>SUM(Tabell46[Partner 4])</f>
        <v>0</v>
      </c>
      <c r="F51">
        <f>SUM(Tabell46[Partner 5])</f>
        <v>0</v>
      </c>
      <c r="G51">
        <f>SUM(Tabell46[Partner 6])</f>
        <v>0</v>
      </c>
      <c r="H51">
        <f>SUM(Tabell46[Partner 7])</f>
        <v>0</v>
      </c>
      <c r="I51">
        <f>SUM(Tabell46[Partner 8])</f>
        <v>0</v>
      </c>
      <c r="J51">
        <f>SUM(Tabell46[Partner 9])</f>
        <v>0</v>
      </c>
      <c r="K51">
        <f>SUM(Tabell46[Partner 10])</f>
        <v>0</v>
      </c>
      <c r="L51" s="39">
        <f>SUM(Tabell46[[#Totals],[Partner 1]:[Partner 10]])</f>
        <v>0</v>
      </c>
    </row>
    <row r="52" spans="1:12" ht="30" customHeight="1">
      <c r="A52" s="51" t="s">
        <v>39</v>
      </c>
      <c r="B52" s="19"/>
      <c r="C52" s="19"/>
      <c r="D52" s="19"/>
      <c r="E52" s="19"/>
      <c r="F52" s="19"/>
      <c r="G52" s="19"/>
      <c r="H52" s="19"/>
      <c r="I52" s="19"/>
      <c r="J52" s="19"/>
      <c r="K52" s="19"/>
      <c r="L52" s="20"/>
    </row>
    <row r="53" spans="1:12">
      <c r="A53" s="9" t="s">
        <v>35</v>
      </c>
      <c r="B53" t="s">
        <v>95</v>
      </c>
      <c r="C53" t="s">
        <v>96</v>
      </c>
      <c r="D53" t="s">
        <v>97</v>
      </c>
      <c r="E53" t="s">
        <v>98</v>
      </c>
      <c r="F53" s="40" t="s">
        <v>99</v>
      </c>
      <c r="G53" t="s">
        <v>100</v>
      </c>
      <c r="H53" t="s">
        <v>101</v>
      </c>
      <c r="I53" t="s">
        <v>102</v>
      </c>
      <c r="J53" t="s">
        <v>103</v>
      </c>
      <c r="K53" t="s">
        <v>104</v>
      </c>
      <c r="L53" s="8" t="s">
        <v>36</v>
      </c>
    </row>
    <row r="54" spans="1:12">
      <c r="A54" s="9"/>
      <c r="D54" s="50"/>
      <c r="E54" s="50"/>
      <c r="F54" s="50"/>
      <c r="G54" s="50"/>
      <c r="H54" s="50"/>
      <c r="I54" s="50"/>
      <c r="J54" s="50"/>
      <c r="K54" s="50"/>
      <c r="L54" s="39">
        <f>SUM(B54:E54)</f>
        <v>0</v>
      </c>
    </row>
    <row r="55" spans="1:12">
      <c r="A55" s="9"/>
      <c r="D55" s="50"/>
      <c r="E55" s="50"/>
      <c r="F55" s="50"/>
      <c r="G55" s="50"/>
      <c r="H55" s="50"/>
      <c r="I55" s="50"/>
      <c r="J55" s="50"/>
      <c r="K55" s="50"/>
      <c r="L55" s="39">
        <f>SUM(B55:E55)</f>
        <v>0</v>
      </c>
    </row>
    <row r="56" spans="1:12">
      <c r="A56" s="9"/>
      <c r="D56" s="50"/>
      <c r="E56" s="50"/>
      <c r="F56" s="50"/>
      <c r="G56" s="50"/>
      <c r="H56" s="50"/>
      <c r="I56" s="50"/>
      <c r="J56" s="50"/>
      <c r="K56" s="50"/>
      <c r="L56" s="39">
        <f>SUM(B56:E56)</f>
        <v>0</v>
      </c>
    </row>
    <row r="57" spans="1:12">
      <c r="A57" s="9"/>
      <c r="D57" s="50"/>
      <c r="E57" s="50"/>
      <c r="F57" s="50"/>
      <c r="G57" s="50"/>
      <c r="H57" s="50"/>
      <c r="I57" s="50"/>
      <c r="J57" s="50"/>
      <c r="K57" s="50"/>
      <c r="L57" s="39">
        <f>SUM(B57:E57)</f>
        <v>0</v>
      </c>
    </row>
    <row r="58" spans="1:12">
      <c r="A58" s="9"/>
      <c r="D58" s="50"/>
      <c r="E58" s="50"/>
      <c r="F58" s="50"/>
      <c r="G58" s="50"/>
      <c r="H58" s="50"/>
      <c r="I58" s="50"/>
      <c r="J58" s="50"/>
      <c r="K58" s="50"/>
      <c r="L58" s="39">
        <f>SUM(B58:E58)</f>
        <v>0</v>
      </c>
    </row>
    <row r="59" spans="1:12" ht="15" thickBot="1">
      <c r="A59" s="9" t="s">
        <v>37</v>
      </c>
      <c r="B59">
        <f>SUM(Tabell467[Partner 1])</f>
        <v>0</v>
      </c>
      <c r="C59">
        <f>SUM(Tabell467[Partner 2])</f>
        <v>0</v>
      </c>
      <c r="D59">
        <f>SUM(Tabell467[Partner 3])</f>
        <v>0</v>
      </c>
      <c r="E59">
        <f>SUM(Tabell467[Partner 4])</f>
        <v>0</v>
      </c>
      <c r="F59" s="40">
        <f>SUM(Tabell467[Partner 5])</f>
        <v>0</v>
      </c>
      <c r="G59" s="40">
        <f>SUM(Tabell467[Partner 6])</f>
        <v>0</v>
      </c>
      <c r="H59" s="40">
        <f>SUM(Tabell467[Partner 7])</f>
        <v>0</v>
      </c>
      <c r="I59" s="40">
        <f>SUM(Tabell467[Partner 8])</f>
        <v>0</v>
      </c>
      <c r="J59" s="40">
        <f>SUM(Tabell467[Partner 9])</f>
        <v>0</v>
      </c>
      <c r="K59" s="40">
        <f>SUM(Tabell467[Partner 10])</f>
        <v>0</v>
      </c>
      <c r="L59">
        <f>SUM(Tabell467[[#Totals],[Partner 1]:[Partner 10]])</f>
        <v>0</v>
      </c>
    </row>
    <row r="60" spans="1:12" ht="30" customHeight="1">
      <c r="A60" s="51" t="s">
        <v>40</v>
      </c>
      <c r="B60" s="19"/>
      <c r="C60" s="19"/>
      <c r="D60" s="19"/>
      <c r="E60" s="19"/>
      <c r="F60" s="19"/>
      <c r="G60" s="19"/>
      <c r="H60" s="19"/>
      <c r="I60" s="19"/>
      <c r="J60" s="19"/>
      <c r="K60" s="19"/>
      <c r="L60" s="20"/>
    </row>
    <row r="61" spans="1:12">
      <c r="A61" s="9" t="s">
        <v>35</v>
      </c>
      <c r="B61" t="s">
        <v>95</v>
      </c>
      <c r="C61" t="s">
        <v>96</v>
      </c>
      <c r="D61" t="s">
        <v>97</v>
      </c>
      <c r="E61" t="s">
        <v>98</v>
      </c>
      <c r="F61" s="40" t="s">
        <v>99</v>
      </c>
      <c r="G61" t="s">
        <v>100</v>
      </c>
      <c r="H61" t="s">
        <v>101</v>
      </c>
      <c r="I61" t="s">
        <v>102</v>
      </c>
      <c r="J61" t="s">
        <v>103</v>
      </c>
      <c r="K61" t="s">
        <v>104</v>
      </c>
      <c r="L61" s="8" t="s">
        <v>36</v>
      </c>
    </row>
    <row r="62" spans="1:12">
      <c r="A62" s="9"/>
      <c r="D62" s="50"/>
      <c r="E62" s="50"/>
      <c r="F62" s="50"/>
      <c r="G62" s="50"/>
      <c r="H62" s="50"/>
      <c r="I62" s="50"/>
      <c r="J62" s="50"/>
      <c r="K62" s="50"/>
      <c r="L62" s="39">
        <f>SUM(Tabell468[[#This Row],[Partner 1]:[Partner 10]])</f>
        <v>0</v>
      </c>
    </row>
    <row r="63" spans="1:12">
      <c r="A63" s="9"/>
      <c r="D63" s="50"/>
      <c r="E63" s="50"/>
      <c r="F63" s="50"/>
      <c r="G63" s="50"/>
      <c r="H63" s="50"/>
      <c r="I63" s="50"/>
      <c r="J63" s="50"/>
      <c r="K63" s="50"/>
      <c r="L63" s="39">
        <f>SUM(Tabell468[[#This Row],[Partner 1]:[Partner 10]])</f>
        <v>0</v>
      </c>
    </row>
    <row r="64" spans="1:12">
      <c r="A64" s="9"/>
      <c r="D64" s="50"/>
      <c r="E64" s="50"/>
      <c r="F64" s="50"/>
      <c r="G64" s="50"/>
      <c r="H64" s="50"/>
      <c r="I64" s="50"/>
      <c r="J64" s="50"/>
      <c r="K64" s="50"/>
      <c r="L64" s="39">
        <f>SUM(Tabell468[[#This Row],[Partner 1]:[Partner 10]])</f>
        <v>0</v>
      </c>
    </row>
    <row r="65" spans="1:12">
      <c r="A65" s="9"/>
      <c r="D65" s="50"/>
      <c r="E65" s="50"/>
      <c r="F65" s="50"/>
      <c r="G65" s="50"/>
      <c r="H65" s="50"/>
      <c r="I65" s="50"/>
      <c r="J65" s="50"/>
      <c r="K65" s="50"/>
      <c r="L65" s="39">
        <f>SUM(Tabell468[[#This Row],[Partner 1]:[Partner 10]])</f>
        <v>0</v>
      </c>
    </row>
    <row r="66" spans="1:12">
      <c r="A66" s="9"/>
      <c r="D66" s="50"/>
      <c r="E66" s="50"/>
      <c r="F66" s="50"/>
      <c r="G66" s="50"/>
      <c r="H66" s="50"/>
      <c r="I66" s="50"/>
      <c r="J66" s="50"/>
      <c r="K66" s="50"/>
      <c r="L66" s="39">
        <f>SUM(Tabell468[[#This Row],[Partner 1]:[Partner 10]])</f>
        <v>0</v>
      </c>
    </row>
    <row r="67" spans="1:12" ht="15" thickBot="1">
      <c r="A67" s="9" t="s">
        <v>37</v>
      </c>
      <c r="B67">
        <f>SUM(Tabell468[Partner 1])</f>
        <v>0</v>
      </c>
      <c r="C67">
        <f>SUM(Tabell468[Partner 2])</f>
        <v>0</v>
      </c>
      <c r="D67">
        <f>SUM(Tabell468[Partner 3])</f>
        <v>0</v>
      </c>
      <c r="E67">
        <f>SUM(Tabell468[Partner 4])</f>
        <v>0</v>
      </c>
      <c r="F67" s="40">
        <f>SUM(Tabell468[Partner 5])</f>
        <v>0</v>
      </c>
      <c r="G67" s="40">
        <f>SUM(Tabell468[Partner 6])</f>
        <v>0</v>
      </c>
      <c r="H67" s="40">
        <f>SUM(Tabell468[Partner 7])</f>
        <v>0</v>
      </c>
      <c r="I67" s="40">
        <f>SUM(Tabell468[Partner 8])</f>
        <v>0</v>
      </c>
      <c r="J67" s="40">
        <f>SUM(Tabell468[Partner 9])</f>
        <v>0</v>
      </c>
      <c r="K67" s="40">
        <f>SUM(Tabell468[Partner 10])</f>
        <v>0</v>
      </c>
      <c r="L67" s="8">
        <f>SUM(Tabell468[[#Totals],[Partner 1]:[Partner 10]])</f>
        <v>0</v>
      </c>
    </row>
    <row r="68" spans="1:12" ht="30" customHeight="1">
      <c r="A68" s="51" t="s">
        <v>41</v>
      </c>
      <c r="B68" s="19"/>
      <c r="C68" s="19"/>
      <c r="D68" s="19"/>
      <c r="E68" s="19"/>
      <c r="F68" s="19"/>
      <c r="G68" s="19"/>
      <c r="H68" s="19"/>
      <c r="I68" s="19"/>
      <c r="J68" s="19"/>
      <c r="K68" s="19"/>
      <c r="L68" s="20"/>
    </row>
    <row r="69" spans="1:12">
      <c r="A69" s="9" t="s">
        <v>35</v>
      </c>
      <c r="B69" t="s">
        <v>95</v>
      </c>
      <c r="C69" t="s">
        <v>96</v>
      </c>
      <c r="D69" t="s">
        <v>97</v>
      </c>
      <c r="E69" t="s">
        <v>98</v>
      </c>
      <c r="F69" t="s">
        <v>99</v>
      </c>
      <c r="G69" t="s">
        <v>100</v>
      </c>
      <c r="H69" t="s">
        <v>101</v>
      </c>
      <c r="I69" t="s">
        <v>102</v>
      </c>
      <c r="J69" t="s">
        <v>103</v>
      </c>
      <c r="K69" t="s">
        <v>104</v>
      </c>
      <c r="L69" s="8" t="s">
        <v>36</v>
      </c>
    </row>
    <row r="70" spans="1:12">
      <c r="A70" s="32" t="s">
        <v>11</v>
      </c>
      <c r="B70" s="45">
        <f>Tabell4[[#Totals],[Partner 1]]*B17</f>
        <v>0</v>
      </c>
      <c r="C70" s="45">
        <f>Tabell4[[#Totals],[Partner 2]]*B18</f>
        <v>0</v>
      </c>
      <c r="D70" s="45">
        <f>Tabell4[[#Totals],[Partner 3]]*B19</f>
        <v>0</v>
      </c>
      <c r="E70" s="45">
        <f>Tabell4[[#Totals],[Partner 4]]*B20</f>
        <v>0</v>
      </c>
      <c r="F70" s="45">
        <f>Tabell4[[#Totals],[Partner 5]]*B21</f>
        <v>0</v>
      </c>
      <c r="G70" s="45">
        <f>Tabell4[[#Totals],[Partner 6]]*B22</f>
        <v>0</v>
      </c>
      <c r="H70" s="45">
        <f>Tabell4[[#Totals],[Partner 7]]*B23</f>
        <v>0</v>
      </c>
      <c r="I70" s="45">
        <f>Tabell4[[#Totals],[Partner 8]]*B24</f>
        <v>0</v>
      </c>
      <c r="J70" s="45">
        <f>Tabell4[[#Totals],[Partner 9]]*B25</f>
        <v>0</v>
      </c>
      <c r="K70" s="45">
        <f>Tabell4[[#Totals],[Partner 10]]*B26</f>
        <v>0</v>
      </c>
      <c r="L70" s="84">
        <f>Tabell4689[[#This Row],[Partner 1]]+Tabell4689[[#This Row],[Partner 2]]+Tabell4689[[#This Row],[Partner 3]]+Tabell4689[[#This Row],[Partner 4]]+Tabell4689[[#This Row],[Partner 5]]+Tabell4689[[#This Row],[Partner 6]]+Tabell4689[[#This Row],[Partner 7]]+Tabell4689[[#This Row],[Partner 8]]+Tabell4689[[#This Row],[Partner 9]]+Tabell4689[[#This Row],[Partner 10]]</f>
        <v>0</v>
      </c>
    </row>
    <row r="71" spans="1:12">
      <c r="A71" s="32" t="s">
        <v>42</v>
      </c>
      <c r="B71" s="45">
        <f>(Tabell4[[#Totals],[Partner 1]]+B70)*B7</f>
        <v>0</v>
      </c>
      <c r="C71" s="45">
        <f>(Tabell4[[#Totals],[Partner 2]]+C70)*B8</f>
        <v>0</v>
      </c>
      <c r="D71" s="45">
        <f>(Tabell4[[#Totals],[Partner 3]]+D70)*B9</f>
        <v>0</v>
      </c>
      <c r="E71" s="45">
        <f>(Tabell4[[#Totals],[Partner 4]]+E70)*B10</f>
        <v>0</v>
      </c>
      <c r="F71" s="45">
        <f>(Tabell4[[#Totals],[Partner 5]]+F70)*B11</f>
        <v>0</v>
      </c>
      <c r="G71" s="45">
        <f>(Tabell4[[#Totals],[Partner 6]]+G70)*B12</f>
        <v>0</v>
      </c>
      <c r="H71" s="45">
        <f>(Tabell4[[#Totals],[Partner 7]]+H70)*B13</f>
        <v>0</v>
      </c>
      <c r="I71" s="45">
        <f>(Tabell4[[#Totals],[Partner 8]]+I70)*B14</f>
        <v>0</v>
      </c>
      <c r="J71" s="45">
        <f>(Tabell4[[#Totals],[Partner 9]]+J70)*B15</f>
        <v>0</v>
      </c>
      <c r="K71" s="45">
        <f>(Tabell4[[#Totals],[Partner 10]]+K70)*B16</f>
        <v>0</v>
      </c>
      <c r="L71" s="84">
        <f>Tabell4689[[#This Row],[Partner 1]]+Tabell4689[[#This Row],[Partner 2]]+Tabell4689[[#This Row],[Partner 3]]+Tabell4689[[#This Row],[Partner 4]]+Tabell4689[[#This Row],[Partner 5]]+Tabell4689[[#This Row],[Partner 6]]+Tabell4689[[#This Row],[Partner 7]]+Tabell4689[[#This Row],[Partner 8]]+Tabell4689[[#This Row],[Partner 9]]+Tabell4689[[#This Row],[Partner 10]]</f>
        <v>0</v>
      </c>
    </row>
    <row r="72" spans="1:12" s="3" customFormat="1" ht="19.5" customHeight="1">
      <c r="A72" s="32" t="s">
        <v>43</v>
      </c>
      <c r="B72" s="45">
        <f>B70+B71</f>
        <v>0</v>
      </c>
      <c r="C72" s="45">
        <f>C70+C71</f>
        <v>0</v>
      </c>
      <c r="D72" s="45">
        <f>D70+D71</f>
        <v>0</v>
      </c>
      <c r="E72" s="45">
        <f>E70+E71</f>
        <v>0</v>
      </c>
      <c r="F72" s="45">
        <f t="shared" ref="F72:K72" si="1">F70+F71</f>
        <v>0</v>
      </c>
      <c r="G72" s="45">
        <f t="shared" si="1"/>
        <v>0</v>
      </c>
      <c r="H72" s="45">
        <f t="shared" si="1"/>
        <v>0</v>
      </c>
      <c r="I72" s="45">
        <f t="shared" si="1"/>
        <v>0</v>
      </c>
      <c r="J72" s="45">
        <f t="shared" si="1"/>
        <v>0</v>
      </c>
      <c r="K72" s="45">
        <f t="shared" si="1"/>
        <v>0</v>
      </c>
      <c r="L72" s="85">
        <f>Tabell4689[[#This Row],[Partner 1]]+Tabell4689[[#This Row],[Partner 2]]+Tabell4689[[#This Row],[Partner 3]]+Tabell4689[[#This Row],[Partner 4]]+Tabell4689[[#This Row],[Partner 5]]+Tabell4689[[#This Row],[Partner 6]]+Tabell4689[[#This Row],[Partner 7]]+Tabell4689[[#This Row],[Partner 8]]+Tabell4689[[#This Row],[Partner 9]]+Tabell4689[[#This Row],[Partner 10]]</f>
        <v>0</v>
      </c>
    </row>
    <row r="73" spans="1:12" ht="52.5" customHeight="1" thickBot="1">
      <c r="A73" s="86" t="s">
        <v>44</v>
      </c>
      <c r="B73" s="87">
        <f>SUM(Tabell4[[#Totals],[Partner 1]]+Tabell46[[#Totals],[Partner 1]]+Tabell467[[#Totals],[Partner 1]]+Tabell468[[#Totals],[Partner 1]]+B72)</f>
        <v>0</v>
      </c>
      <c r="C73" s="87">
        <f>SUM(Tabell4[[#Totals],[Partner 2]]+Tabell46[[#Totals],[Partner 2]]+Tabell467[[#Totals],[Partner 2]]+Tabell468[[#Totals],[Partner 2]]+C72)</f>
        <v>0</v>
      </c>
      <c r="D73" s="87">
        <f>SUM(Tabell4[[#Totals],[Partner 3]]+Tabell46[[#Totals],[Partner 3]]+Tabell467[[#Totals],[Partner 3]]+Tabell468[[#Totals],[Partner 3]]+D72)</f>
        <v>0</v>
      </c>
      <c r="E73" s="87">
        <f>SUM(Tabell4[[#Totals],[Partner 4]]+Tabell46[[#Totals],[Partner 4]]+Tabell467[[#Totals],[Partner 4]]+Tabell468[[#Totals],[Partner 4]]+E72)</f>
        <v>0</v>
      </c>
      <c r="F73" s="87">
        <f>SUM(Tabell4[[#Totals],[Partner 5]]+Tabell46[[#Totals],[Partner 5]]+Tabell467[[#Totals],[Partner 5]]+Tabell468[[#Totals],[Partner 5]]+F72)</f>
        <v>0</v>
      </c>
      <c r="G73" s="87">
        <f>SUM(Tabell4[[#Totals],[Partner 6]]+Tabell46[[#Totals],[Partner 6]]+Tabell467[[#Totals],[Partner 6]]+Tabell468[[#Totals],[Partner 6]]+G72)</f>
        <v>0</v>
      </c>
      <c r="H73" s="87">
        <f>SUM(Tabell4[[#Totals],[Partner 7]]+Tabell46[[#Totals],[Partner 7]]+Tabell467[[#Totals],[Partner 7]]+Tabell468[[#Totals],[Partner 7]]+H72)</f>
        <v>0</v>
      </c>
      <c r="I73" s="87">
        <f>SUM(Tabell4[[#Totals],[Partner 8]]+Tabell46[[#Totals],[Partner 8]]+Tabell467[[#Totals],[Partner 8]]+Tabell468[[#Totals],[Partner 8]]+I72)</f>
        <v>0</v>
      </c>
      <c r="J73" s="87">
        <f>SUM(Tabell4[[#Totals],[Partner 9]]+Tabell46[[#Totals],[Partner 9]]+Tabell467[[#Totals],[Partner 9]]+Tabell468[[#Totals],[Partner 9]]+J72)</f>
        <v>0</v>
      </c>
      <c r="K73" s="87">
        <f>SUM(Tabell4[[#Totals],[Partner 10]]+Tabell46[[#Totals],[Partner 10]]+Tabell467[[#Totals],[Partner 10]]+Tabell468[[#Totals],[Partner 10]]+K72)</f>
        <v>0</v>
      </c>
      <c r="L73" s="88">
        <f>SUM(Tabell4689[[#Totals],[Partner 1]:[Partner 10]])</f>
        <v>0</v>
      </c>
    </row>
    <row r="74" spans="1:12" ht="30" customHeight="1">
      <c r="A74" s="51" t="s">
        <v>15</v>
      </c>
      <c r="B74" s="19"/>
      <c r="C74" s="19"/>
      <c r="D74" s="19"/>
      <c r="E74" s="19"/>
      <c r="F74" s="19"/>
      <c r="G74" s="19"/>
      <c r="H74" s="19"/>
      <c r="I74" s="19"/>
      <c r="J74" s="19"/>
      <c r="K74" s="19"/>
      <c r="L74" s="20"/>
    </row>
    <row r="75" spans="1:12">
      <c r="A75" s="9" t="s">
        <v>45</v>
      </c>
      <c r="B75" t="s">
        <v>95</v>
      </c>
      <c r="C75" t="s">
        <v>96</v>
      </c>
      <c r="D75" t="s">
        <v>97</v>
      </c>
      <c r="E75" t="s">
        <v>98</v>
      </c>
      <c r="F75" t="s">
        <v>99</v>
      </c>
      <c r="G75" t="s">
        <v>100</v>
      </c>
      <c r="H75" t="s">
        <v>101</v>
      </c>
      <c r="I75" t="s">
        <v>102</v>
      </c>
      <c r="J75" t="s">
        <v>103</v>
      </c>
      <c r="K75" t="s">
        <v>104</v>
      </c>
      <c r="L75" s="8" t="s">
        <v>36</v>
      </c>
    </row>
    <row r="76" spans="1:12">
      <c r="A76" s="9"/>
      <c r="L76" s="8">
        <f>SUM(B76:K76)</f>
        <v>0</v>
      </c>
    </row>
    <row r="77" spans="1:12" ht="14.45" customHeight="1">
      <c r="A77" s="9"/>
      <c r="L77" s="8">
        <f t="shared" ref="L77" si="2">SUM(B77:K77)</f>
        <v>0</v>
      </c>
    </row>
    <row r="78" spans="1:12">
      <c r="A78" s="11" t="s">
        <v>46</v>
      </c>
      <c r="B78" s="12">
        <f>SUM(B76:B77)</f>
        <v>0</v>
      </c>
      <c r="C78" s="12">
        <f t="shared" ref="C78:K78" si="3">SUM(C76:C77)</f>
        <v>0</v>
      </c>
      <c r="D78" s="12">
        <f t="shared" si="3"/>
        <v>0</v>
      </c>
      <c r="E78" s="12">
        <f t="shared" si="3"/>
        <v>0</v>
      </c>
      <c r="F78" s="12">
        <f t="shared" si="3"/>
        <v>0</v>
      </c>
      <c r="G78" s="12">
        <f t="shared" si="3"/>
        <v>0</v>
      </c>
      <c r="H78" s="12">
        <f t="shared" si="3"/>
        <v>0</v>
      </c>
      <c r="I78" s="12">
        <f t="shared" si="3"/>
        <v>0</v>
      </c>
      <c r="J78" s="12">
        <f t="shared" si="3"/>
        <v>0</v>
      </c>
      <c r="K78" s="12">
        <f t="shared" si="3"/>
        <v>0</v>
      </c>
      <c r="L78" s="39">
        <f>SUM(B78:K78)</f>
        <v>0</v>
      </c>
    </row>
    <row r="79" spans="1:12" s="3" customFormat="1" ht="30" customHeight="1" thickBot="1">
      <c r="A79" s="10" t="s">
        <v>47</v>
      </c>
      <c r="B79" s="16">
        <f>SUM(Tabell4689[[#Totals],[Partner 1]]-B78)</f>
        <v>0</v>
      </c>
      <c r="C79" s="16">
        <f>SUM(Tabell4689[[#Totals],[Partner 2]]-C78)</f>
        <v>0</v>
      </c>
      <c r="D79" s="16">
        <f>SUM(Tabell4689[[#Totals],[Partner 3]]-D78)</f>
        <v>0</v>
      </c>
      <c r="E79" s="16">
        <f>SUM(Tabell4689[[#Totals],[Partner 4]]-E78)</f>
        <v>0</v>
      </c>
      <c r="F79" s="16">
        <f>SUM(Tabell4689[[#Totals],[Partner 5]]-F78)</f>
        <v>0</v>
      </c>
      <c r="G79" s="16">
        <f>SUM(Tabell4689[[#Totals],[Partner 6]]-G78)</f>
        <v>0</v>
      </c>
      <c r="H79" s="16">
        <f>SUM(Tabell4689[[#Totals],[Partner 7]]-H78)</f>
        <v>0</v>
      </c>
      <c r="I79" s="16">
        <f>SUM(Tabell4689[[#Totals],[Partner 8]]-I78)</f>
        <v>0</v>
      </c>
      <c r="J79" s="16">
        <f>SUM(Tabell4689[[#Totals],[Partner 9]]-J78)</f>
        <v>0</v>
      </c>
      <c r="K79" s="16">
        <f>SUM(Tabell4689[[#Totals],[Partner 10]]-K78)</f>
        <v>0</v>
      </c>
      <c r="L79" s="53">
        <f>SUM(Tabell4689[[#Totals],[Partner 1]:[Partner 10]])</f>
        <v>0</v>
      </c>
    </row>
    <row r="80" spans="1:12" ht="30" customHeight="1">
      <c r="A80" s="51" t="s">
        <v>48</v>
      </c>
      <c r="B80" s="19"/>
      <c r="C80" s="19"/>
      <c r="D80" s="19"/>
      <c r="E80" s="19"/>
      <c r="F80" s="19"/>
      <c r="G80" s="19"/>
      <c r="H80" s="19"/>
      <c r="I80" s="19"/>
      <c r="J80" s="19"/>
      <c r="K80" s="19"/>
      <c r="L80" s="20"/>
    </row>
    <row r="81" spans="1:12">
      <c r="A81" s="32" t="s">
        <v>35</v>
      </c>
      <c r="B81" s="40" t="s">
        <v>95</v>
      </c>
      <c r="C81" t="s">
        <v>96</v>
      </c>
      <c r="D81" t="s">
        <v>97</v>
      </c>
      <c r="E81" t="s">
        <v>98</v>
      </c>
      <c r="F81" s="40" t="s">
        <v>99</v>
      </c>
      <c r="G81" t="s">
        <v>100</v>
      </c>
      <c r="H81" t="s">
        <v>101</v>
      </c>
      <c r="I81" t="s">
        <v>102</v>
      </c>
      <c r="J81" t="s">
        <v>103</v>
      </c>
      <c r="K81" t="s">
        <v>104</v>
      </c>
      <c r="L81" s="8" t="s">
        <v>36</v>
      </c>
    </row>
    <row r="82" spans="1:12">
      <c r="A82" s="44">
        <f>A108</f>
        <v>0</v>
      </c>
      <c r="B82" s="40">
        <f t="shared" ref="B82:B85" si="4">B108</f>
        <v>0</v>
      </c>
      <c r="C82" s="40">
        <f t="shared" ref="C82:K85" si="5">C108</f>
        <v>0</v>
      </c>
      <c r="D82" s="40">
        <f t="shared" si="5"/>
        <v>0</v>
      </c>
      <c r="E82" s="40">
        <f t="shared" si="5"/>
        <v>0</v>
      </c>
      <c r="F82" s="40">
        <f t="shared" si="5"/>
        <v>0</v>
      </c>
      <c r="G82" s="40">
        <f t="shared" si="5"/>
        <v>0</v>
      </c>
      <c r="H82" s="40">
        <f t="shared" si="5"/>
        <v>0</v>
      </c>
      <c r="I82" s="40">
        <f t="shared" si="5"/>
        <v>0</v>
      </c>
      <c r="J82" s="40">
        <f t="shared" si="5"/>
        <v>0</v>
      </c>
      <c r="K82" s="40">
        <f t="shared" si="5"/>
        <v>0</v>
      </c>
      <c r="L82" s="39">
        <f>Tabell46814[[#This Row],[Partner 1]]+Tabell46814[[#This Row],[Partner 2]]+Tabell46814[[#This Row],[Partner 3]]+Tabell46814[[#This Row],[Partner 4]]+Tabell46814[[#This Row],[Partner 5]]+Tabell46814[[#This Row],[Partner 6]]+Tabell46814[[#This Row],[Partner 7]]+Tabell46814[[#This Row],[Partner 8]]+Tabell46814[[#This Row],[Partner 9]]+Tabell46814[[#This Row],[Partner 10]]</f>
        <v>0</v>
      </c>
    </row>
    <row r="83" spans="1:12">
      <c r="A83" s="44">
        <f>A109</f>
        <v>0</v>
      </c>
      <c r="B83" s="40">
        <f t="shared" si="4"/>
        <v>0</v>
      </c>
      <c r="C83" s="40">
        <f t="shared" si="5"/>
        <v>0</v>
      </c>
      <c r="D83" s="40">
        <f t="shared" si="5"/>
        <v>0</v>
      </c>
      <c r="E83" s="40">
        <f t="shared" si="5"/>
        <v>0</v>
      </c>
      <c r="F83" s="40">
        <f t="shared" si="5"/>
        <v>0</v>
      </c>
      <c r="G83" s="40">
        <f t="shared" si="5"/>
        <v>0</v>
      </c>
      <c r="H83" s="40">
        <f t="shared" si="5"/>
        <v>0</v>
      </c>
      <c r="I83" s="40">
        <f t="shared" si="5"/>
        <v>0</v>
      </c>
      <c r="J83" s="40">
        <f t="shared" si="5"/>
        <v>0</v>
      </c>
      <c r="K83" s="40">
        <f t="shared" si="5"/>
        <v>0</v>
      </c>
      <c r="L83" s="39">
        <f>Tabell46814[[#This Row],[Partner 1]]+Tabell46814[[#This Row],[Partner 2]]+Tabell46814[[#This Row],[Partner 3]]+Tabell46814[[#This Row],[Partner 4]]+Tabell46814[[#This Row],[Partner 5]]+Tabell46814[[#This Row],[Partner 6]]+Tabell46814[[#This Row],[Partner 7]]+Tabell46814[[#This Row],[Partner 8]]+Tabell46814[[#This Row],[Partner 9]]+Tabell46814[[#This Row],[Partner 10]]</f>
        <v>0</v>
      </c>
    </row>
    <row r="84" spans="1:12">
      <c r="A84" s="44">
        <f>A110</f>
        <v>0</v>
      </c>
      <c r="B84" s="40">
        <f t="shared" si="4"/>
        <v>0</v>
      </c>
      <c r="C84" s="40">
        <f t="shared" si="5"/>
        <v>0</v>
      </c>
      <c r="D84" s="40">
        <f t="shared" si="5"/>
        <v>0</v>
      </c>
      <c r="E84" s="40">
        <f t="shared" si="5"/>
        <v>0</v>
      </c>
      <c r="F84" s="40">
        <f t="shared" si="5"/>
        <v>0</v>
      </c>
      <c r="G84" s="40">
        <f t="shared" si="5"/>
        <v>0</v>
      </c>
      <c r="H84" s="40">
        <f t="shared" si="5"/>
        <v>0</v>
      </c>
      <c r="I84" s="40">
        <f t="shared" si="5"/>
        <v>0</v>
      </c>
      <c r="J84" s="40">
        <f t="shared" si="5"/>
        <v>0</v>
      </c>
      <c r="K84" s="40">
        <f t="shared" si="5"/>
        <v>0</v>
      </c>
      <c r="L84" s="39">
        <f>Tabell46814[[#This Row],[Partner 1]]+Tabell46814[[#This Row],[Partner 2]]+Tabell46814[[#This Row],[Partner 3]]+Tabell46814[[#This Row],[Partner 4]]+Tabell46814[[#This Row],[Partner 5]]+Tabell46814[[#This Row],[Partner 6]]+Tabell46814[[#This Row],[Partner 7]]+Tabell46814[[#This Row],[Partner 8]]+Tabell46814[[#This Row],[Partner 9]]+Tabell46814[[#This Row],[Partner 10]]</f>
        <v>0</v>
      </c>
    </row>
    <row r="85" spans="1:12" ht="14.45" customHeight="1">
      <c r="A85" s="44">
        <f>A111</f>
        <v>0</v>
      </c>
      <c r="B85" s="40">
        <f t="shared" si="4"/>
        <v>0</v>
      </c>
      <c r="C85" s="40">
        <f t="shared" si="5"/>
        <v>0</v>
      </c>
      <c r="D85" s="40">
        <f t="shared" si="5"/>
        <v>0</v>
      </c>
      <c r="E85" s="40">
        <f t="shared" si="5"/>
        <v>0</v>
      </c>
      <c r="F85" s="40">
        <f t="shared" si="5"/>
        <v>0</v>
      </c>
      <c r="G85" s="40">
        <f t="shared" si="5"/>
        <v>0</v>
      </c>
      <c r="H85" s="40">
        <f t="shared" si="5"/>
        <v>0</v>
      </c>
      <c r="I85" s="40">
        <f t="shared" si="5"/>
        <v>0</v>
      </c>
      <c r="J85" s="40">
        <f t="shared" si="5"/>
        <v>0</v>
      </c>
      <c r="K85" s="40">
        <f t="shared" si="5"/>
        <v>0</v>
      </c>
      <c r="L85" s="39">
        <f>Tabell46814[[#This Row],[Partner 1]]+Tabell46814[[#This Row],[Partner 2]]+Tabell46814[[#This Row],[Partner 3]]+Tabell46814[[#This Row],[Partner 4]]+Tabell46814[[#This Row],[Partner 5]]+Tabell46814[[#This Row],[Partner 6]]+Tabell46814[[#This Row],[Partner 7]]+Tabell46814[[#This Row],[Partner 8]]+Tabell46814[[#This Row],[Partner 9]]+Tabell46814[[#This Row],[Partner 10]]</f>
        <v>0</v>
      </c>
    </row>
    <row r="86" spans="1:12" ht="14.45" customHeight="1" thickBot="1">
      <c r="A86" s="9" t="s">
        <v>49</v>
      </c>
      <c r="B86">
        <f>SUM(Tabell46814[Partner 1])</f>
        <v>0</v>
      </c>
      <c r="C86">
        <f>SUM(Tabell46814[Partner 2])</f>
        <v>0</v>
      </c>
      <c r="D86">
        <f>SUM(Tabell46814[Partner 3])</f>
        <v>0</v>
      </c>
      <c r="E86">
        <f>SUM(Tabell46814[Partner 4])</f>
        <v>0</v>
      </c>
      <c r="F86">
        <f>SUM(Tabell46814[Partner 5])</f>
        <v>0</v>
      </c>
      <c r="G86">
        <f>SUM(Tabell46814[Partner 6])</f>
        <v>0</v>
      </c>
      <c r="H86">
        <f>SUM(Tabell46814[Partner 7])</f>
        <v>0</v>
      </c>
      <c r="I86">
        <f>SUM(Tabell46814[Partner 8])</f>
        <v>0</v>
      </c>
      <c r="J86">
        <f>SUM(Tabell46814[Partner 9])</f>
        <v>0</v>
      </c>
      <c r="K86">
        <f>SUM(Tabell46814[Partner 10])</f>
        <v>0</v>
      </c>
      <c r="L86" s="8">
        <f>SUM(Tabell46814[[#Totals],[Partner 1]:[Partner 10]])</f>
        <v>0</v>
      </c>
    </row>
    <row r="87" spans="1:12" ht="30" customHeight="1">
      <c r="A87" s="51" t="s">
        <v>50</v>
      </c>
      <c r="B87" s="19"/>
      <c r="C87" s="19"/>
      <c r="D87" s="19"/>
      <c r="E87" s="19"/>
      <c r="F87" s="19"/>
      <c r="G87" s="19"/>
      <c r="H87" s="19"/>
      <c r="I87" s="19"/>
      <c r="J87" s="19"/>
      <c r="K87" s="19"/>
      <c r="L87" s="20"/>
    </row>
    <row r="88" spans="1:12">
      <c r="A88" s="9" t="s">
        <v>35</v>
      </c>
      <c r="B88" t="s">
        <v>95</v>
      </c>
      <c r="C88" t="s">
        <v>96</v>
      </c>
      <c r="D88" t="s">
        <v>97</v>
      </c>
      <c r="E88" t="s">
        <v>98</v>
      </c>
      <c r="F88" t="s">
        <v>99</v>
      </c>
      <c r="G88" t="s">
        <v>100</v>
      </c>
      <c r="H88" t="s">
        <v>101</v>
      </c>
      <c r="I88" t="s">
        <v>102</v>
      </c>
      <c r="J88" t="s">
        <v>103</v>
      </c>
      <c r="K88" t="s">
        <v>104</v>
      </c>
      <c r="L88" s="8" t="s">
        <v>36</v>
      </c>
    </row>
    <row r="89" spans="1:12">
      <c r="A89" s="44">
        <f t="shared" ref="A89:K92" si="6">A125</f>
        <v>0</v>
      </c>
      <c r="B89" s="40">
        <f t="shared" si="6"/>
        <v>0</v>
      </c>
      <c r="C89" s="40">
        <f t="shared" si="6"/>
        <v>0</v>
      </c>
      <c r="D89" s="40">
        <f t="shared" si="6"/>
        <v>0</v>
      </c>
      <c r="E89" s="40">
        <f t="shared" si="6"/>
        <v>0</v>
      </c>
      <c r="F89" s="40">
        <f t="shared" si="6"/>
        <v>0</v>
      </c>
      <c r="G89" s="40">
        <f t="shared" si="6"/>
        <v>0</v>
      </c>
      <c r="H89" s="40">
        <f t="shared" si="6"/>
        <v>0</v>
      </c>
      <c r="I89" s="40">
        <f t="shared" si="6"/>
        <v>0</v>
      </c>
      <c r="J89" s="40">
        <f t="shared" si="6"/>
        <v>0</v>
      </c>
      <c r="K89" s="40">
        <f t="shared" si="6"/>
        <v>0</v>
      </c>
      <c r="L89" s="39">
        <f>SUM(Tabell4681415[[#This Row],[Partner 1]:[Partner 10]])</f>
        <v>0</v>
      </c>
    </row>
    <row r="90" spans="1:12">
      <c r="A90" s="44">
        <f t="shared" si="6"/>
        <v>0</v>
      </c>
      <c r="B90" s="40">
        <f t="shared" si="6"/>
        <v>0</v>
      </c>
      <c r="C90" s="40">
        <f t="shared" si="6"/>
        <v>0</v>
      </c>
      <c r="D90" s="40">
        <f t="shared" si="6"/>
        <v>0</v>
      </c>
      <c r="E90" s="40">
        <f t="shared" si="6"/>
        <v>0</v>
      </c>
      <c r="F90" s="40">
        <f t="shared" si="6"/>
        <v>0</v>
      </c>
      <c r="G90" s="40">
        <f t="shared" si="6"/>
        <v>0</v>
      </c>
      <c r="H90" s="40">
        <f t="shared" si="6"/>
        <v>0</v>
      </c>
      <c r="I90" s="40">
        <f t="shared" si="6"/>
        <v>0</v>
      </c>
      <c r="J90" s="40">
        <f t="shared" si="6"/>
        <v>0</v>
      </c>
      <c r="K90" s="40">
        <f t="shared" si="6"/>
        <v>0</v>
      </c>
      <c r="L90" s="39">
        <f>SUM(Tabell4681415[[#This Row],[Partner 1]:[Partner 10]])</f>
        <v>0</v>
      </c>
    </row>
    <row r="91" spans="1:12">
      <c r="A91" s="44">
        <f t="shared" si="6"/>
        <v>0</v>
      </c>
      <c r="B91" s="40">
        <f t="shared" si="6"/>
        <v>0</v>
      </c>
      <c r="C91" s="40">
        <f t="shared" si="6"/>
        <v>0</v>
      </c>
      <c r="D91" s="40">
        <f t="shared" si="6"/>
        <v>0</v>
      </c>
      <c r="E91" s="40">
        <f t="shared" si="6"/>
        <v>0</v>
      </c>
      <c r="F91" s="40">
        <f t="shared" si="6"/>
        <v>0</v>
      </c>
      <c r="G91" s="40">
        <f t="shared" si="6"/>
        <v>0</v>
      </c>
      <c r="H91" s="40">
        <f t="shared" si="6"/>
        <v>0</v>
      </c>
      <c r="I91" s="40">
        <f t="shared" si="6"/>
        <v>0</v>
      </c>
      <c r="J91" s="40">
        <f t="shared" si="6"/>
        <v>0</v>
      </c>
      <c r="K91" s="40">
        <f t="shared" si="6"/>
        <v>0</v>
      </c>
      <c r="L91" s="39">
        <f>SUM(Tabell4681415[[#This Row],[Partner 1]:[Partner 10]])</f>
        <v>0</v>
      </c>
    </row>
    <row r="92" spans="1:12" ht="14.45" customHeight="1">
      <c r="A92" s="44">
        <f t="shared" si="6"/>
        <v>0</v>
      </c>
      <c r="B92" s="40">
        <f t="shared" si="6"/>
        <v>0</v>
      </c>
      <c r="C92" s="40">
        <f t="shared" si="6"/>
        <v>0</v>
      </c>
      <c r="D92" s="40">
        <f t="shared" si="6"/>
        <v>0</v>
      </c>
      <c r="E92" s="40">
        <f t="shared" si="6"/>
        <v>0</v>
      </c>
      <c r="F92" s="40">
        <f t="shared" si="6"/>
        <v>0</v>
      </c>
      <c r="G92" s="40">
        <f t="shared" si="6"/>
        <v>0</v>
      </c>
      <c r="H92" s="40">
        <f t="shared" si="6"/>
        <v>0</v>
      </c>
      <c r="I92" s="40">
        <f t="shared" si="6"/>
        <v>0</v>
      </c>
      <c r="J92" s="40">
        <f t="shared" si="6"/>
        <v>0</v>
      </c>
      <c r="K92" s="40">
        <f t="shared" si="6"/>
        <v>0</v>
      </c>
      <c r="L92" s="39">
        <f>SUM(Tabell4681415[[#This Row],[Partner 1]:[Partner 10]])</f>
        <v>0</v>
      </c>
    </row>
    <row r="93" spans="1:12">
      <c r="A93" s="43" t="s">
        <v>51</v>
      </c>
      <c r="B93" s="41">
        <f>SUM(B125:B128)</f>
        <v>0</v>
      </c>
      <c r="C93" s="41">
        <f t="shared" ref="C93:K93" si="7">SUM(C125:C128)</f>
        <v>0</v>
      </c>
      <c r="D93" s="41">
        <f t="shared" si="7"/>
        <v>0</v>
      </c>
      <c r="E93" s="41">
        <f t="shared" si="7"/>
        <v>0</v>
      </c>
      <c r="F93" s="41">
        <f t="shared" si="7"/>
        <v>0</v>
      </c>
      <c r="G93" s="41">
        <f t="shared" si="7"/>
        <v>0</v>
      </c>
      <c r="H93" s="41">
        <f t="shared" si="7"/>
        <v>0</v>
      </c>
      <c r="I93" s="41">
        <f t="shared" si="7"/>
        <v>0</v>
      </c>
      <c r="J93" s="41">
        <f t="shared" si="7"/>
        <v>0</v>
      </c>
      <c r="K93" s="41">
        <f t="shared" si="7"/>
        <v>0</v>
      </c>
      <c r="L93" s="39">
        <f>SUM(Tabell4681415[[#This Row],[Partner 1]:[Partner 10]])</f>
        <v>0</v>
      </c>
    </row>
    <row r="94" spans="1:12" ht="30" customHeight="1">
      <c r="A94" s="17" t="s">
        <v>52</v>
      </c>
      <c r="B94" s="18">
        <f>SUM(Tabell46814[[#Totals],[Partner 1]]+B93)</f>
        <v>0</v>
      </c>
      <c r="C94" s="18">
        <f>SUM(Tabell46814[[#Totals],[Partner 2]]+C93)</f>
        <v>0</v>
      </c>
      <c r="D94" s="18">
        <f>SUM(Tabell46814[[#Totals],[Partner 3]]+D93)</f>
        <v>0</v>
      </c>
      <c r="E94" s="18">
        <f>SUM(Tabell46814[[#Totals],[Partner 4]]+E93)</f>
        <v>0</v>
      </c>
      <c r="F94" s="18">
        <f>SUM(Tabell46814[[#Totals],[Partner 5]]+F93)</f>
        <v>0</v>
      </c>
      <c r="G94" s="18">
        <f>SUM(Tabell46814[[#Totals],[Partner 6]]+G93)</f>
        <v>0</v>
      </c>
      <c r="H94" s="18">
        <f>SUM(Tabell46814[[#Totals],[Partner 7]]+H93)</f>
        <v>0</v>
      </c>
      <c r="I94" s="18">
        <f>SUM(Tabell46814[[#Totals],[Partner 8]]+I93)</f>
        <v>0</v>
      </c>
      <c r="J94" s="18">
        <f>SUM(Tabell46814[[#Totals],[Partner 9]]+J93)</f>
        <v>0</v>
      </c>
      <c r="K94" s="18">
        <f>SUM(Tabell46814[[#Totals],[Partner 10]]+K93)</f>
        <v>0</v>
      </c>
      <c r="L94" s="39">
        <f>SUM(Tabell4681415[[#This Row],[Partner 1]:[Partner 10]])</f>
        <v>0</v>
      </c>
    </row>
    <row r="95" spans="1:12" ht="30" customHeight="1">
      <c r="A95" s="17" t="s">
        <v>53</v>
      </c>
      <c r="B95" s="54">
        <f>SUM(Tabell46812[[#Totals],[Partner 1]]+B94)</f>
        <v>0</v>
      </c>
      <c r="C95" s="54">
        <f>SUM(Tabell46812[[#Totals],[Partner 2]]+C94)</f>
        <v>0</v>
      </c>
      <c r="D95" s="54">
        <f>SUM(Tabell46812[[#Totals],[Partner 3]]+D94)</f>
        <v>0</v>
      </c>
      <c r="E95" s="54">
        <f>SUM(Tabell46812[[#Totals],[Partner 4]]+E94)</f>
        <v>0</v>
      </c>
      <c r="F95" s="54">
        <f>SUM(Tabell46812[[#Totals],[Partner 5]]+F94)</f>
        <v>0</v>
      </c>
      <c r="G95" s="54">
        <f>SUM(Tabell46812[[#Totals],[Partner 6]]+G94)</f>
        <v>0</v>
      </c>
      <c r="H95" s="54">
        <f>SUM(Tabell46812[[#Totals],[Partner 7]]+H94)</f>
        <v>0</v>
      </c>
      <c r="I95" s="54">
        <f>SUM(Tabell46812[[#Totals],[Partner 8]]+I94)</f>
        <v>0</v>
      </c>
      <c r="J95" s="54">
        <f>SUM(Tabell46812[[#Totals],[Partner 9]]+J94)</f>
        <v>0</v>
      </c>
      <c r="K95" s="54">
        <f>SUM(Tabell46812[[#Totals],[Partner 10]]+K94)</f>
        <v>0</v>
      </c>
      <c r="L95" s="39">
        <f>SUM(Tabell4681415[[#This Row],[Partner 1]:[Partner 10]])</f>
        <v>0</v>
      </c>
    </row>
    <row r="96" spans="1:12" ht="15" thickBot="1">
      <c r="A96" s="9" t="s">
        <v>54</v>
      </c>
      <c r="L96" s="8">
        <f>SUM(Tabell4681415[[#This Row],[Partner 1]:[Partner 10]])</f>
        <v>0</v>
      </c>
    </row>
    <row r="97" spans="1:12" ht="30" customHeight="1">
      <c r="A97" s="4" t="s">
        <v>55</v>
      </c>
      <c r="B97" s="19"/>
      <c r="C97" s="19"/>
      <c r="D97" s="19"/>
      <c r="E97" s="19"/>
      <c r="F97" s="19"/>
      <c r="G97" s="19"/>
      <c r="H97" s="19"/>
      <c r="I97" s="19"/>
      <c r="J97" s="19"/>
      <c r="K97" s="19"/>
      <c r="L97" s="20"/>
    </row>
    <row r="98" spans="1:12" ht="20.100000000000001" customHeight="1">
      <c r="A98" s="7" t="s">
        <v>56</v>
      </c>
      <c r="L98" s="8"/>
    </row>
    <row r="99" spans="1:12">
      <c r="A99" s="9" t="s">
        <v>57</v>
      </c>
      <c r="B99" t="s">
        <v>95</v>
      </c>
      <c r="C99" t="s">
        <v>96</v>
      </c>
      <c r="D99" t="s">
        <v>97</v>
      </c>
      <c r="E99" t="s">
        <v>98</v>
      </c>
      <c r="F99" s="47" t="s">
        <v>99</v>
      </c>
      <c r="G99" t="s">
        <v>100</v>
      </c>
      <c r="H99" t="s">
        <v>101</v>
      </c>
      <c r="I99" t="s">
        <v>102</v>
      </c>
      <c r="J99" t="s">
        <v>103</v>
      </c>
      <c r="K99" t="s">
        <v>104</v>
      </c>
      <c r="L99" s="8" t="s">
        <v>36</v>
      </c>
    </row>
    <row r="100" spans="1:12">
      <c r="A100" s="9"/>
      <c r="L100" s="38">
        <f>SUM(Tabell15[[#This Row],[Partner 1]:[Partner 10]])</f>
        <v>0</v>
      </c>
    </row>
    <row r="101" spans="1:12">
      <c r="A101" s="9"/>
      <c r="L101" s="38">
        <f>SUM(Tabell15[[#This Row],[Partner 1]:[Partner 10]])</f>
        <v>0</v>
      </c>
    </row>
    <row r="102" spans="1:12">
      <c r="A102" s="9"/>
      <c r="L102" s="38">
        <f>SUM(Tabell15[[#This Row],[Partner 1]:[Partner 10]])</f>
        <v>0</v>
      </c>
    </row>
    <row r="103" spans="1:12" ht="30" customHeight="1">
      <c r="A103" s="9"/>
      <c r="L103" s="38">
        <f>SUM(Tabell15[[#This Row],[Partner 1]:[Partner 10]])</f>
        <v>0</v>
      </c>
    </row>
    <row r="104" spans="1:12">
      <c r="A104" s="9"/>
      <c r="L104" s="38">
        <f>SUM(Tabell15[[#This Row],[Partner 1]:[Partner 10]])</f>
        <v>0</v>
      </c>
    </row>
    <row r="105" spans="1:12" ht="14.45" customHeight="1" thickBot="1">
      <c r="A105" s="9" t="s">
        <v>58</v>
      </c>
      <c r="B105">
        <f>SUM(Tabell15[Partner 1])</f>
        <v>0</v>
      </c>
      <c r="C105">
        <f>SUM(Tabell15[Partner 2])</f>
        <v>0</v>
      </c>
      <c r="D105">
        <f>SUM(Tabell15[Partner 3])</f>
        <v>0</v>
      </c>
      <c r="E105">
        <f>SUM(Tabell15[Partner 4])</f>
        <v>0</v>
      </c>
      <c r="F105">
        <f>SUM(Tabell15[Partner 5])</f>
        <v>0</v>
      </c>
      <c r="G105">
        <f>SUM(Tabell15[Partner 6])</f>
        <v>0</v>
      </c>
      <c r="H105">
        <f>SUM(Tabell15[Partner 7])</f>
        <v>0</v>
      </c>
      <c r="I105">
        <f>SUM(Tabell15[Partner 8])</f>
        <v>0</v>
      </c>
      <c r="J105">
        <f>SUM(Tabell15[Partner 9])</f>
        <v>0</v>
      </c>
      <c r="K105">
        <f>SUM(Tabell15[Partner 10])</f>
        <v>0</v>
      </c>
      <c r="L105" s="38">
        <f>SUM(Tabell15[[#Totals],[Partner 1]:[Partner 10]])</f>
        <v>0</v>
      </c>
    </row>
    <row r="106" spans="1:12" ht="30" customHeight="1">
      <c r="A106" s="51" t="s">
        <v>59</v>
      </c>
      <c r="B106" s="19"/>
      <c r="C106" s="19"/>
      <c r="D106" s="19"/>
      <c r="E106" s="19"/>
      <c r="F106" s="19"/>
      <c r="G106" s="19"/>
      <c r="H106" s="19"/>
      <c r="I106" s="19"/>
      <c r="J106" s="19"/>
      <c r="K106" s="19"/>
      <c r="L106" s="20"/>
    </row>
    <row r="107" spans="1:12">
      <c r="A107" s="9" t="s">
        <v>57</v>
      </c>
      <c r="B107" t="s">
        <v>95</v>
      </c>
      <c r="C107" t="s">
        <v>96</v>
      </c>
      <c r="D107" t="s">
        <v>97</v>
      </c>
      <c r="E107" t="s">
        <v>98</v>
      </c>
      <c r="F107" s="47" t="s">
        <v>99</v>
      </c>
      <c r="G107" t="s">
        <v>100</v>
      </c>
      <c r="H107" t="s">
        <v>101</v>
      </c>
      <c r="I107" t="s">
        <v>102</v>
      </c>
      <c r="J107" t="s">
        <v>103</v>
      </c>
      <c r="K107" t="s">
        <v>104</v>
      </c>
      <c r="L107" s="38" t="s">
        <v>36</v>
      </c>
    </row>
    <row r="108" spans="1:12">
      <c r="A108" s="9"/>
      <c r="F108" s="50"/>
      <c r="L108" s="38">
        <f>SUM(Tabell1517[[#This Row],[Partner 1]:[Partner 10]])</f>
        <v>0</v>
      </c>
    </row>
    <row r="109" spans="1:12">
      <c r="A109" s="9"/>
      <c r="F109" s="50"/>
      <c r="L109" s="38">
        <f>SUM(Tabell1517[[#This Row],[Partner 1]:[Partner 10]])</f>
        <v>0</v>
      </c>
    </row>
    <row r="110" spans="1:12">
      <c r="A110" s="9"/>
      <c r="F110" s="50"/>
      <c r="L110" s="38">
        <f>SUM(Tabell1517[[#This Row],[Partner 1]:[Partner 10]])</f>
        <v>0</v>
      </c>
    </row>
    <row r="111" spans="1:12">
      <c r="A111" s="9"/>
      <c r="F111" s="50"/>
      <c r="L111" s="38">
        <f>SUM(Tabell1517[[#This Row],[Partner 1]:[Partner 10]])</f>
        <v>0</v>
      </c>
    </row>
    <row r="112" spans="1:12">
      <c r="A112" s="9"/>
      <c r="F112" s="50"/>
      <c r="L112" s="38">
        <f>SUM(Tabell1517[[#This Row],[Partner 1]:[Partner 10]])</f>
        <v>0</v>
      </c>
    </row>
    <row r="113" spans="1:12">
      <c r="A113" s="21" t="s">
        <v>49</v>
      </c>
      <c r="B113" s="22">
        <f>SUM(B108:B112)</f>
        <v>0</v>
      </c>
      <c r="C113" s="22">
        <f>SUM(C108:C112)</f>
        <v>0</v>
      </c>
      <c r="D113" s="22">
        <f>SUM(D108:D112)</f>
        <v>0</v>
      </c>
      <c r="E113" s="22">
        <f t="shared" ref="E113:K113" si="8">SUM(E108:E112)</f>
        <v>0</v>
      </c>
      <c r="F113" s="22">
        <f t="shared" si="8"/>
        <v>0</v>
      </c>
      <c r="G113" s="22">
        <f t="shared" si="8"/>
        <v>0</v>
      </c>
      <c r="H113" s="22">
        <f t="shared" si="8"/>
        <v>0</v>
      </c>
      <c r="I113" s="22">
        <f t="shared" si="8"/>
        <v>0</v>
      </c>
      <c r="J113" s="22">
        <f t="shared" si="8"/>
        <v>0</v>
      </c>
      <c r="K113" s="22">
        <f t="shared" si="8"/>
        <v>0</v>
      </c>
      <c r="L113" s="38">
        <f>SUM(Tabell1517[[#This Row],[Partner 1]:[Partner 10]])</f>
        <v>0</v>
      </c>
    </row>
    <row r="114" spans="1:12" ht="30" customHeight="1" thickBot="1">
      <c r="A114" s="9" t="s">
        <v>60</v>
      </c>
      <c r="B114">
        <f>SUM(Tabell15[[#Totals],[Partner 1]]+B113)</f>
        <v>0</v>
      </c>
      <c r="C114">
        <f>SUM(Tabell15[[#Totals],[Partner 2]]+C113)</f>
        <v>0</v>
      </c>
      <c r="D114">
        <f>SUM(Tabell15[[#Totals],[Partner 3]]+D113)</f>
        <v>0</v>
      </c>
      <c r="E114">
        <f>SUM(Tabell15[[#Totals],[Partner 4]]+E113)</f>
        <v>0</v>
      </c>
      <c r="F114">
        <f>SUM(Tabell15[[#Totals],[Partner 5]]+F113)</f>
        <v>0</v>
      </c>
      <c r="G114">
        <f>SUM(Tabell15[[#Totals],[Partner 6]]+G113)</f>
        <v>0</v>
      </c>
      <c r="H114">
        <f>SUM(Tabell15[[#Totals],[Partner 7]]+H113)</f>
        <v>0</v>
      </c>
      <c r="I114">
        <f>SUM(Tabell15[[#Totals],[Partner 8]]+I113)</f>
        <v>0</v>
      </c>
      <c r="J114">
        <f>SUM(Tabell15[[#Totals],[Partner 9]]+J113)</f>
        <v>0</v>
      </c>
      <c r="K114">
        <f>SUM(Tabell15[[#Totals],[Partner 10]]+K113)</f>
        <v>0</v>
      </c>
      <c r="L114" s="38">
        <f>SUM(Tabell1517[[#Totals],[Partner 1]:[Partner 10]])</f>
        <v>0</v>
      </c>
    </row>
    <row r="115" spans="1:12" ht="30" customHeight="1">
      <c r="A115" s="51" t="s">
        <v>61</v>
      </c>
      <c r="B115" s="19"/>
      <c r="C115" s="19"/>
      <c r="D115" s="19"/>
      <c r="E115" s="19"/>
      <c r="F115" s="19"/>
      <c r="G115" s="19"/>
      <c r="H115" s="19"/>
      <c r="I115" s="19"/>
      <c r="J115" s="19"/>
      <c r="K115" s="19"/>
      <c r="L115" s="20"/>
    </row>
    <row r="116" spans="1:12">
      <c r="A116" s="9" t="s">
        <v>57</v>
      </c>
      <c r="B116" t="s">
        <v>95</v>
      </c>
      <c r="C116" t="s">
        <v>96</v>
      </c>
      <c r="D116" t="s">
        <v>97</v>
      </c>
      <c r="E116" t="s">
        <v>98</v>
      </c>
      <c r="F116" s="47" t="s">
        <v>99</v>
      </c>
      <c r="G116" t="s">
        <v>100</v>
      </c>
      <c r="H116" t="s">
        <v>101</v>
      </c>
      <c r="I116" t="s">
        <v>102</v>
      </c>
      <c r="J116" t="s">
        <v>103</v>
      </c>
      <c r="K116" t="s">
        <v>104</v>
      </c>
      <c r="L116" s="38" t="s">
        <v>36</v>
      </c>
    </row>
    <row r="117" spans="1:12">
      <c r="A117" s="9"/>
      <c r="L117" s="38">
        <f>SUM(Tabell1518[[#This Row],[Partner 1]:[Partner 10]])</f>
        <v>0</v>
      </c>
    </row>
    <row r="118" spans="1:12">
      <c r="A118" s="9"/>
      <c r="L118" s="38">
        <f>SUM(Tabell1518[[#This Row],[Partner 1]:[Partner 10]])</f>
        <v>0</v>
      </c>
    </row>
    <row r="119" spans="1:12">
      <c r="A119" s="9"/>
      <c r="L119" s="38">
        <f>SUM(Tabell1518[[#This Row],[Partner 1]:[Partner 10]])</f>
        <v>0</v>
      </c>
    </row>
    <row r="120" spans="1:12">
      <c r="A120" s="9"/>
      <c r="L120" s="38">
        <f>SUM(Tabell1518[[#This Row],[Partner 1]:[Partner 10]])</f>
        <v>0</v>
      </c>
    </row>
    <row r="121" spans="1:12" ht="30" customHeight="1">
      <c r="A121" s="9"/>
      <c r="L121" s="38">
        <f>SUM(Tabell1518[[#This Row],[Partner 1]:[Partner 10]])</f>
        <v>0</v>
      </c>
    </row>
    <row r="122" spans="1:12" ht="14.45" customHeight="1" thickBot="1">
      <c r="A122" s="9" t="s">
        <v>62</v>
      </c>
      <c r="B122">
        <f>SUM(Tabell1518[Partner 1])</f>
        <v>0</v>
      </c>
      <c r="C122">
        <f>SUM(Tabell1518[Partner 2])</f>
        <v>0</v>
      </c>
      <c r="D122">
        <f>SUM(Tabell1518[Partner 3])</f>
        <v>0</v>
      </c>
      <c r="E122">
        <f>SUM(Tabell1518[Partner 4])</f>
        <v>0</v>
      </c>
      <c r="F122">
        <f>SUM(Tabell1518[Partner 5])</f>
        <v>0</v>
      </c>
      <c r="G122">
        <f>SUM(Tabell1518[Partner 6])</f>
        <v>0</v>
      </c>
      <c r="H122">
        <f>SUM(Tabell1518[Partner 7])</f>
        <v>0</v>
      </c>
      <c r="I122">
        <f>SUM(Tabell1518[Partner 8])</f>
        <v>0</v>
      </c>
      <c r="J122">
        <f>SUM(Tabell1518[Partner 9])</f>
        <v>0</v>
      </c>
      <c r="K122">
        <f>SUM(Tabell1518[Partner 10])</f>
        <v>0</v>
      </c>
      <c r="L122" s="38">
        <f>SUM(Tabell1518[[#Totals],[Partner 1]:[Partner 10]])</f>
        <v>0</v>
      </c>
    </row>
    <row r="123" spans="1:12" ht="30" customHeight="1">
      <c r="A123" s="51" t="s">
        <v>63</v>
      </c>
      <c r="B123" s="19"/>
      <c r="C123" s="19"/>
      <c r="D123" s="19"/>
      <c r="E123" s="19"/>
      <c r="F123" s="19"/>
      <c r="G123" s="19"/>
      <c r="H123" s="19"/>
      <c r="I123" s="19"/>
      <c r="J123" s="19"/>
      <c r="K123" s="19"/>
      <c r="L123" s="20"/>
    </row>
    <row r="124" spans="1:12">
      <c r="A124" s="9" t="s">
        <v>57</v>
      </c>
      <c r="B124" t="s">
        <v>95</v>
      </c>
      <c r="C124" t="s">
        <v>96</v>
      </c>
      <c r="D124" t="s">
        <v>97</v>
      </c>
      <c r="E124" t="s">
        <v>98</v>
      </c>
      <c r="F124" s="47" t="s">
        <v>99</v>
      </c>
      <c r="G124" t="s">
        <v>100</v>
      </c>
      <c r="H124" t="s">
        <v>101</v>
      </c>
      <c r="I124" t="s">
        <v>102</v>
      </c>
      <c r="J124" t="s">
        <v>103</v>
      </c>
      <c r="K124" t="s">
        <v>104</v>
      </c>
      <c r="L124" s="38" t="s">
        <v>36</v>
      </c>
    </row>
    <row r="125" spans="1:12">
      <c r="A125" s="9"/>
      <c r="L125" s="38">
        <f>SUM(Tabell151719[[#This Row],[Partner 1]:[Partner 10]])</f>
        <v>0</v>
      </c>
    </row>
    <row r="126" spans="1:12">
      <c r="A126" s="9"/>
      <c r="L126" s="38">
        <f>SUM(Tabell151719[[#This Row],[Partner 1]:[Partner 10]])</f>
        <v>0</v>
      </c>
    </row>
    <row r="127" spans="1:12">
      <c r="A127" s="9"/>
      <c r="L127" s="38">
        <f>SUM(Tabell151719[[#This Row],[Partner 1]:[Partner 10]])</f>
        <v>0</v>
      </c>
    </row>
    <row r="128" spans="1:12">
      <c r="A128" s="9"/>
      <c r="L128" s="38">
        <f>SUM(Tabell151719[[#This Row],[Partner 1]:[Partner 10]])</f>
        <v>0</v>
      </c>
    </row>
    <row r="129" spans="1:12">
      <c r="A129" s="9"/>
      <c r="L129" s="38">
        <f>SUM(Tabell151719[[#This Row],[Partner 1]:[Partner 10]])</f>
        <v>0</v>
      </c>
    </row>
    <row r="130" spans="1:12">
      <c r="A130" s="21" t="s">
        <v>51</v>
      </c>
      <c r="B130" s="22">
        <f>SUM(B125:B129)</f>
        <v>0</v>
      </c>
      <c r="C130" s="22">
        <f>SUM(C125:C129)</f>
        <v>0</v>
      </c>
      <c r="D130" s="22">
        <f>SUM(D125:D129)</f>
        <v>0</v>
      </c>
      <c r="E130" s="22">
        <f>SUM(E125:E129)</f>
        <v>0</v>
      </c>
      <c r="F130" s="22">
        <f t="shared" ref="F130:K130" si="9">SUM(F125:F129)</f>
        <v>0</v>
      </c>
      <c r="G130" s="22">
        <f t="shared" si="9"/>
        <v>0</v>
      </c>
      <c r="H130" s="22">
        <f t="shared" si="9"/>
        <v>0</v>
      </c>
      <c r="I130" s="22">
        <f t="shared" si="9"/>
        <v>0</v>
      </c>
      <c r="J130" s="22">
        <f t="shared" si="9"/>
        <v>0</v>
      </c>
      <c r="K130" s="22">
        <f t="shared" si="9"/>
        <v>0</v>
      </c>
      <c r="L130" s="38">
        <f>SUM(Tabell151719[[#This Row],[Partner 1]:[Partner 10]])</f>
        <v>0</v>
      </c>
    </row>
    <row r="131" spans="1:12" ht="30" customHeight="1">
      <c r="A131" s="21" t="s">
        <v>64</v>
      </c>
      <c r="B131" s="22">
        <f>SUM(Tabell1518[[#Totals],[Partner 1]]+B130)</f>
        <v>0</v>
      </c>
      <c r="C131" s="22">
        <f>SUM(Tabell1518[[#Totals],[Partner 2]]+C130)</f>
        <v>0</v>
      </c>
      <c r="D131" s="22">
        <f>SUM(Tabell1518[[#Totals],[Partner 3]]+D130)</f>
        <v>0</v>
      </c>
      <c r="E131" s="22">
        <f>SUM(Tabell1518[[#Totals],[Partner 4]]+E130)</f>
        <v>0</v>
      </c>
      <c r="F131" s="22">
        <f>SUM(Tabell1518[[#Totals],[Partner 5]]+F130)</f>
        <v>0</v>
      </c>
      <c r="G131" s="22">
        <f>SUM(Tabell1518[[#Totals],[Partner 6]]+G130)</f>
        <v>0</v>
      </c>
      <c r="H131" s="22">
        <f>SUM(Tabell1518[[#Totals],[Partner 7]]+H130)</f>
        <v>0</v>
      </c>
      <c r="I131" s="22">
        <f>SUM(Tabell1518[[#Totals],[Partner 8]]+I130)</f>
        <v>0</v>
      </c>
      <c r="J131" s="22">
        <f>SUM(Tabell1518[[#Totals],[Partner 9]]+J130)</f>
        <v>0</v>
      </c>
      <c r="K131" s="22">
        <f>SUM(Tabell1518[[#Totals],[Partner 10]]+K130)</f>
        <v>0</v>
      </c>
      <c r="L131" s="38">
        <f>SUM(Tabell151719[[#This Row],[Partner 1]:[Partner 10]])</f>
        <v>0</v>
      </c>
    </row>
    <row r="132" spans="1:12" ht="30" customHeight="1" thickBot="1">
      <c r="A132" s="9" t="s">
        <v>65</v>
      </c>
      <c r="B132">
        <f>SUM(Tabell1517[[#Totals],[Partner 1]]+B131)</f>
        <v>0</v>
      </c>
      <c r="C132">
        <f>SUM(Tabell1517[[#Totals],[Partner 2]]+C131)</f>
        <v>0</v>
      </c>
      <c r="D132">
        <f>SUM(Tabell1517[[#Totals],[Partner 3]]+D131)</f>
        <v>0</v>
      </c>
      <c r="E132">
        <f>SUM(Tabell1517[[#Totals],[Partner 4]]+E131)</f>
        <v>0</v>
      </c>
      <c r="F132">
        <f>SUM(Tabell1517[[#Totals],[Partner 5]]+F131)</f>
        <v>0</v>
      </c>
      <c r="G132">
        <f>SUM(Tabell1517[[#Totals],[Partner 6]]+G131)</f>
        <v>0</v>
      </c>
      <c r="H132">
        <f>SUM(Tabell1517[[#Totals],[Partner 7]]+H131)</f>
        <v>0</v>
      </c>
      <c r="I132">
        <f>SUM(Tabell1517[[#Totals],[Partner 8]]+I131)</f>
        <v>0</v>
      </c>
      <c r="J132">
        <f>SUM(Tabell1517[[#Totals],[Partner 9]]+J131)</f>
        <v>0</v>
      </c>
      <c r="K132">
        <f>SUM(Tabell1517[[#Totals],[Partner 10]]+K131)</f>
        <v>0</v>
      </c>
      <c r="L132" s="8">
        <f>SUM(Tabell151719[[#Totals],[Partner 1]:[Partner 10]])</f>
        <v>0</v>
      </c>
    </row>
    <row r="133" spans="1:12" ht="30" customHeight="1">
      <c r="A133" s="4" t="s">
        <v>66</v>
      </c>
      <c r="B133" s="19"/>
      <c r="C133" s="19"/>
      <c r="D133" s="19"/>
      <c r="E133" s="19"/>
      <c r="F133" s="19"/>
      <c r="G133" s="19"/>
      <c r="H133" s="19"/>
      <c r="I133" s="19"/>
      <c r="J133" s="19"/>
      <c r="K133" s="19"/>
      <c r="L133" s="20"/>
    </row>
    <row r="134" spans="1:12">
      <c r="A134" s="9" t="s">
        <v>66</v>
      </c>
      <c r="B134" t="s">
        <v>95</v>
      </c>
      <c r="C134" t="s">
        <v>96</v>
      </c>
      <c r="D134" t="s">
        <v>97</v>
      </c>
      <c r="E134" t="s">
        <v>98</v>
      </c>
      <c r="F134" s="47" t="s">
        <v>99</v>
      </c>
      <c r="G134" t="s">
        <v>100</v>
      </c>
      <c r="H134" t="s">
        <v>101</v>
      </c>
      <c r="I134" t="s">
        <v>102</v>
      </c>
      <c r="J134" t="s">
        <v>103</v>
      </c>
      <c r="K134" t="s">
        <v>104</v>
      </c>
      <c r="L134" s="8" t="s">
        <v>36</v>
      </c>
    </row>
    <row r="135" spans="1:12" ht="30" customHeight="1" thickBot="1">
      <c r="A135" s="36" t="s">
        <v>67</v>
      </c>
      <c r="B135" s="37">
        <f>SUM(B95-Tabell151719[[#Totals],[Partner 1]])</f>
        <v>0</v>
      </c>
      <c r="C135" s="37">
        <f>SUM(C95-Tabell151719[[#Totals],[Partner 2]])</f>
        <v>0</v>
      </c>
      <c r="D135" s="37">
        <f>SUM(D95-Tabell151719[[#Totals],[Partner 3]])</f>
        <v>0</v>
      </c>
      <c r="E135" s="37">
        <f>SUM(E95-Tabell151719[[#Totals],[Partner 4]])</f>
        <v>0</v>
      </c>
      <c r="F135" s="37">
        <f>SUM(F95-Tabell151719[[#Totals],[Partner 5]])</f>
        <v>0</v>
      </c>
      <c r="G135" s="37">
        <f>SUM(G95-Tabell151719[[#Totals],[Partner 6]])</f>
        <v>0</v>
      </c>
      <c r="H135" s="37">
        <f>SUM(H95-Tabell151719[[#Totals],[Partner 7]])</f>
        <v>0</v>
      </c>
      <c r="I135" s="37">
        <f>SUM(I95-Tabell151719[[#Totals],[Partner 8]])</f>
        <v>0</v>
      </c>
      <c r="J135" s="37">
        <f>SUM(J95-Tabell151719[[#Totals],[Partner 9]])</f>
        <v>0</v>
      </c>
      <c r="K135" s="37">
        <f>SUM(K95-Tabell151719[[#Totals],[Partner 10]])</f>
        <v>0</v>
      </c>
      <c r="L135" s="38">
        <f>SUM(Tabell151820[[#This Row],[Partner 1]:[Partner 10]])</f>
        <v>0</v>
      </c>
    </row>
    <row r="136" spans="1:12" ht="30" customHeight="1">
      <c r="A136" s="4" t="s">
        <v>68</v>
      </c>
      <c r="B136" s="19"/>
      <c r="C136" s="19"/>
      <c r="D136" s="19"/>
      <c r="E136" s="19"/>
      <c r="F136" s="19"/>
      <c r="G136" s="19"/>
      <c r="H136" s="19"/>
      <c r="I136" s="19"/>
      <c r="J136" s="19"/>
      <c r="K136" s="19"/>
      <c r="L136" s="20"/>
    </row>
    <row r="137" spans="1:12" ht="30" customHeight="1">
      <c r="A137" s="42" t="s">
        <v>37</v>
      </c>
      <c r="B137" t="s">
        <v>95</v>
      </c>
      <c r="C137" t="s">
        <v>96</v>
      </c>
      <c r="D137" t="s">
        <v>97</v>
      </c>
      <c r="E137" t="s">
        <v>98</v>
      </c>
      <c r="F137" s="47" t="s">
        <v>99</v>
      </c>
      <c r="G137" t="s">
        <v>100</v>
      </c>
      <c r="H137" t="s">
        <v>101</v>
      </c>
      <c r="I137" t="s">
        <v>102</v>
      </c>
      <c r="J137" t="s">
        <v>103</v>
      </c>
      <c r="K137" t="s">
        <v>104</v>
      </c>
      <c r="L137" s="8" t="s">
        <v>36</v>
      </c>
    </row>
    <row r="138" spans="1:12" ht="15" thickBot="1">
      <c r="A138" s="55" t="s">
        <v>69</v>
      </c>
      <c r="B138" s="34" cm="1">
        <f t="array" ref="B138">SUM(Tabell151719[[#Totals],[Partner 1]]+Tabell151820[Partner 1])</f>
        <v>0</v>
      </c>
      <c r="C138" s="34" cm="1">
        <f t="array" ref="C138">SUM(Tabell151719[[#Totals],[Partner 2]]+Tabell151820[Partner 2])</f>
        <v>0</v>
      </c>
      <c r="D138" s="34" cm="1">
        <f t="array" ref="D138">SUM(Tabell151719[[#Totals],[Partner 3]]+Tabell151820[Partner 3])</f>
        <v>0</v>
      </c>
      <c r="E138" s="34" cm="1">
        <f t="array" ref="E138">SUM(Tabell151719[[#Totals],[Partner 4]]+Tabell151820[Partner 4])</f>
        <v>0</v>
      </c>
      <c r="F138" s="34" cm="1">
        <f t="array" ref="F138">SUM(Tabell151719[[#Totals],[Partner 5]]+Tabell151820[Partner 5])</f>
        <v>0</v>
      </c>
      <c r="G138" s="34" cm="1">
        <f t="array" ref="G138">SUM(Tabell151719[[#Totals],[Partner 6]]+Tabell151820[Partner 6])</f>
        <v>0</v>
      </c>
      <c r="H138" s="34" cm="1">
        <f t="array" ref="H138">SUM(Tabell151719[[#Totals],[Partner 7]]+Tabell151820[Partner 7])</f>
        <v>0</v>
      </c>
      <c r="I138" s="34" cm="1">
        <f t="array" ref="I138">SUM(Tabell151719[[#Totals],[Partner 8]]+Tabell151820[Partner 8])</f>
        <v>0</v>
      </c>
      <c r="J138" s="34" cm="1">
        <f t="array" ref="J138">SUM(Tabell151719[[#Totals],[Partner 9]]+Tabell151820[Partner 9])</f>
        <v>0</v>
      </c>
      <c r="K138" s="34" cm="1">
        <f t="array" ref="K138">SUM(Tabell151719[[#Totals],[Partner 10]]+Tabell151820[Partner 10])</f>
        <v>0</v>
      </c>
      <c r="L138" s="35">
        <f>SUM(Tabell15182021[[#This Row],[Partner 1]:[Partner 10]])</f>
        <v>0</v>
      </c>
    </row>
    <row r="139" spans="1:12" ht="24.95" customHeight="1">
      <c r="A139" t="s">
        <v>68</v>
      </c>
      <c r="B139" t="s">
        <v>30</v>
      </c>
    </row>
    <row r="140" spans="1:12">
      <c r="A140" s="47" t="s">
        <v>70</v>
      </c>
      <c r="B140" s="48" cm="1">
        <f t="array" ref="B140">IF(ISERROR(Tabell151820[Totalt]/Tabell46812[[#Totals],[Totalt]]),0,Tabell151820[Totalt]/Tabell46812[[#Totals],[Totalt]])</f>
        <v>0</v>
      </c>
    </row>
    <row r="141" spans="1:12">
      <c r="A141" s="47" t="s">
        <v>71</v>
      </c>
      <c r="B141" s="48" cm="1">
        <f t="array" ref="B141">IF(ISERROR(Tabell151820[Totalt]/(Tabell151820[Totalt]+Tabell151719[[#Totals],[Totalt]])),0,Tabell151820[Totalt]/(Tabell151820[Totalt]+Tabell151719[[#Totals],[Totalt]]))</f>
        <v>0</v>
      </c>
    </row>
    <row r="142" spans="1:12">
      <c r="A142" s="47" t="s">
        <v>72</v>
      </c>
      <c r="B142" s="48" cm="1">
        <f t="array" ref="B142">IF(ISERROR(Tabell1517[[#Totals],[Totalt]]/Tabell15182021[Totalt]),0,Tabell1517[[#Totals],[Totalt]]/Tabell15182021[Totalt])</f>
        <v>0</v>
      </c>
    </row>
    <row r="143" spans="1:12">
      <c r="A143" s="47" t="s">
        <v>73</v>
      </c>
      <c r="B143" s="48" cm="1">
        <f t="array" ref="B143">IF(ISERROR(L131/Tabell15182021[Totalt]),0,L131/Tabell15182021[Totalt])</f>
        <v>0</v>
      </c>
    </row>
    <row r="144" spans="1:12">
      <c r="A144" s="47" t="s">
        <v>74</v>
      </c>
      <c r="B144" s="48">
        <f>IF(ISERROR((L113+L130)/Tabell151719[[#Totals],[Totalt]]),0,(L113+L130)/Tabell151719[[#Totals],[Totalt]])</f>
        <v>0</v>
      </c>
    </row>
  </sheetData>
  <phoneticPr fontId="13" type="noConversion"/>
  <dataValidations count="7">
    <dataValidation allowBlank="1" showInputMessage="1" showErrorMessage="1" promptTitle="Projektnamn" prompt="Ange projektnamn" sqref="A3" xr:uid="{5A3B7A64-B3D4-4D14-AB9E-5DE74CE73D1A}"/>
    <dataValidation allowBlank="1" showInputMessage="1" showErrorMessage="1" promptTitle="Ärende-ID" prompt="Ange ärende-ID" sqref="A5" xr:uid="{9851C298-6094-43FE-90EE-0249D51B01AF}"/>
    <dataValidation allowBlank="1" showInputMessage="1" showErrorMessage="1" promptTitle="Procentsats" prompt="Fyll i den procentsats som gäller för varje par. Fyll på rader om det behövs fler, se Anvisning" sqref="B7:B16" xr:uid="{EAC1A34B-CA0C-4B4E-9E72-AFF18B43EEEB}"/>
    <dataValidation allowBlank="1" showInputMessage="1" showErrorMessage="1" promptTitle="Lönebikostnad" prompt="Fyll i den lönebikostnad som gäller för varje part. Fyll på rader om det behövs fler, se Anvisning" sqref="B17:B26" xr:uid="{1CD7B1C8-6317-4F41-8D9E-1E6A9EA62A6F}"/>
    <dataValidation allowBlank="1" showInputMessage="1" showErrorMessage="1" prompt="Maximal finansieringsgrad framgår av programmet, i de flesta fall har  programmet en finansieringsgrad på 40 %._x000a_EU:s stödandel ska vara minst 30%." sqref="B141" xr:uid="{A9B48446-5C42-4D7D-9C56-FB76B283FBAB}"/>
    <dataValidation allowBlank="1" showInputMessage="1" showErrorMessage="1" prompt="Andelen bidrag i annat än pengar får inte vara högre än 50 % av den totala medfinansieringen." sqref="B144" xr:uid="{5454163E-CDE5-4D23-B89B-C6CFEEFA4AB8}"/>
    <dataValidation allowBlank="1" showInputMessage="1" showErrorMessage="1" promptTitle="Projektpartner" prompt="Ange organisationsnamn" sqref="B29:E29" xr:uid="{AFE8FFEA-BC2E-47FD-8B02-CAB8C803B56B}"/>
  </dataValidations>
  <pageMargins left="0.7" right="0.7" top="0.75" bottom="0.75" header="0.3" footer="0.3"/>
  <pageSetup paperSize="9" orientation="portrait" verticalDpi="0" r:id="rId1"/>
  <ignoredErrors>
    <ignoredError sqref="B72 C72 D72:E72 D71 B89:B95" calculatedColumn="1"/>
  </ignoredErrors>
  <tableParts count="18">
    <tablePart r:id="rId2"/>
    <tablePart r:id="rId3"/>
    <tablePart r:id="rId4"/>
    <tablePart r:id="rId5"/>
    <tablePart r:id="rId6"/>
    <tablePart r:id="rId7"/>
    <tablePart r:id="rId8"/>
    <tablePart r:id="rId9"/>
    <tablePart r:id="rId10"/>
    <tablePart r:id="rId11"/>
    <tablePart r:id="rId12"/>
    <tablePart r:id="rId13"/>
    <tablePart r:id="rId14"/>
    <tablePart r:id="rId15"/>
    <tablePart r:id="rId16"/>
    <tablePart r:id="rId17"/>
    <tablePart r:id="rId18"/>
    <tablePart r:id="rId19"/>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SharedWithUsers xmlns="05970619-ce03-4a06-ab59-5617deb22bf6">
      <UserInfo>
        <DisplayName/>
        <AccountId xsi:nil="true"/>
        <AccountType/>
      </UserInfo>
    </SharedWithUsers>
    <TaxCatchAll xmlns="05970619-ce03-4a06-ab59-5617deb22bf6" xsi:nil="true"/>
    <lcf76f155ced4ddcb4097134ff3c332f xmlns="4e330eca-367e-4a55-b719-c7c6e3da3d3c">
      <Terms xmlns="http://schemas.microsoft.com/office/infopath/2007/PartnerControls"/>
    </lcf76f155ced4ddcb4097134ff3c332f>
  </documentManagement>
</p:properties>
</file>

<file path=customXml/item2.xml><?xml version="1.0" encoding="utf-8"?>
<ct:contentTypeSchema xmlns:ct="http://schemas.microsoft.com/office/2006/metadata/contentType" xmlns:ma="http://schemas.microsoft.com/office/2006/metadata/properties/metaAttributes" ct:_="" ma:_="" ma:contentTypeName="dokument" ma:contentTypeID="0x010100709AA2C2F69E1447916F775312A328CA" ma:contentTypeVersion="12" ma:contentTypeDescription="Skapa ett nytt dokument." ma:contentTypeScope="" ma:versionID="50880f7bd8388ee1656610ec7269397e">
  <xsd:schema xmlns:xsd="http://www.w3.org/2001/XMLSchema" xmlns:xs="http://www.w3.org/2001/XMLSchema" xmlns:p="http://schemas.microsoft.com/office/2006/metadata/properties" xmlns:ns2="4e330eca-367e-4a55-b719-c7c6e3da3d3c" xmlns:ns3="05970619-ce03-4a06-ab59-5617deb22bf6" targetNamespace="http://schemas.microsoft.com/office/2006/metadata/properties" ma:root="true" ma:fieldsID="bcf0fc7b7d7530704a0c67e8bc1162cd" ns2:_="" ns3:_="">
    <xsd:import namespace="4e330eca-367e-4a55-b719-c7c6e3da3d3c"/>
    <xsd:import namespace="05970619-ce03-4a06-ab59-5617deb22bf6"/>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lcf76f155ced4ddcb4097134ff3c332f" minOccurs="0"/>
                <xsd:element ref="ns3:TaxCatchAll" minOccurs="0"/>
                <xsd:element ref="ns2:MediaServiceObjectDetectorVersions" minOccurs="0"/>
                <xsd:element ref="ns2:MediaServiceOCR" minOccurs="0"/>
                <xsd:element ref="ns2:MediaServiceGenerationTime" minOccurs="0"/>
                <xsd:element ref="ns2:MediaServiceEventHashCode"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e330eca-367e-4a55-b719-c7c6e3da3d3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Bildmarkeringar" ma:readOnly="false" ma:fieldId="{5cf76f15-5ced-4ddc-b409-7134ff3c332f}" ma:taxonomyMulti="true" ma:sspId="5b45415a-8733-456d-9523-553acdece041"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15" nillable="true" ma:displayName="MediaServiceObjectDetectorVersions" ma:hidden="true" ma:indexed="true" ma:internalName="MediaServiceObjectDetectorVersion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SearchProperties" ma:index="19"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05970619-ce03-4a06-ab59-5617deb22bf6" elementFormDefault="qualified">
    <xsd:import namespace="http://schemas.microsoft.com/office/2006/documentManagement/types"/>
    <xsd:import namespace="http://schemas.microsoft.com/office/infopath/2007/PartnerControls"/>
    <xsd:element name="SharedWithUsers" ma:index="10" nillable="true" ma:displayName="Delat med"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lat med information" ma:internalName="SharedWithDetails" ma:readOnly="true">
      <xsd:simpleType>
        <xsd:restriction base="dms:Note">
          <xsd:maxLength value="255"/>
        </xsd:restriction>
      </xsd:simpleType>
    </xsd:element>
    <xsd:element name="TaxCatchAll" ma:index="14" nillable="true" ma:displayName="Taxonomy Catch All Column" ma:hidden="true" ma:list="{9a82b270-735e-4f77-8e02-1291725b1e0a}" ma:internalName="TaxCatchAll" ma:showField="CatchAllData" ma:web="05970619-ce03-4a06-ab59-5617deb22bf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ehållstyp"/>
        <xsd:element ref="dc:title" minOccurs="0" maxOccurs="1" ma:index="4" ma:displayName="Rubri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1 6 " ? > < D a t a M a s h u p   x m l n s = " h t t p : / / s c h e m a s . m i c r o s o f t . c o m / D a t a M a s h u p " > A A A A A B Q D A A B Q S w M E F A A C A A g A s F M S V Y s + d 2 u k A A A A 9 g A A A B I A H A B D b 2 5 m a W c v U G F j a 2 F n Z S 5 4 b W w g o h g A K K A U A A A A A A A A A A A A A A A A A A A A A A A A A A A A h Y 8 x D o I w G I W v Q r r T l j p o y E 8 Z j J s k J i T G t S k V G q A Y W i h 3 c / B I X k G M o m 6 O 7 3 v f 8 N 7 9 e o N 0 a p t g V L 3 V n U l Q h C k K l J F d o U 2 Z o M G d w w 1 K O R y E r E W p g l k 2 N p 5 s k a D K u U t M i P c e + x X u + p I w S i N y y v a 5 r F Q r 0 E f W / + V Q G + u E k Q p x O L 7 G c I Y j u s a M z p u A L B A y b b 4 C m 7 t n + w N h O z R u 6 B W 3 Y 5 j v g C w R y P s D f w B Q S w M E F A A C A A g A s F M S V Q / 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L B T E l U o i k e 4 D g A A A B E A A A A T A B w A R m 9 y b X V s Y X M v U 2 V j d G l v b j E u b S C i G A A o o B Q A A A A A A A A A A A A A A A A A A A A A A A A A A A A r T k 0 u y c z P U w i G 0 I b W A F B L A Q I t A B Q A A g A I A L B T E l W L P n d r p A A A A P Y A A A A S A A A A A A A A A A A A A A A A A A A A A A B D b 2 5 m a W c v U G F j a 2 F n Z S 5 4 b W x Q S w E C L Q A U A A I A C A C w U x J V D 8 r p q 6 Q A A A D p A A A A E w A A A A A A A A A A A A A A A A D w A A A A W 0 N v b n R l b n R f V H l w Z X N d L n h t b F B L A Q I t A B Q A A g A I A L B T E l U o i k e 4 D g A A A B E A A A A T A A A A A A A A A A A A A A A A A O E B A A B G b 3 J t d W x h c y 9 T Z W N 0 a W 9 u M S 5 t U E s F B g A A A A A D A A M A w g A A A D w C A A A A A B A B A A D v u 7 8 8 P 3 h t b C B 2 Z X J z a W 9 u P S I x L j A i I G V u Y 2 9 k a W 5 n P S J 1 d G Y t O C I / P j x Q Z X J t a X N z a W 9 u T G l z d C B 4 b W x u c z p 4 c 2 Q 9 I m h 0 d H A 6 L y 9 3 d 3 c u d z M u b 3 J n L z I w M D E v W E 1 M U 2 N o Z W 1 h I i B 4 b W x u c z p 4 c 2 k 9 I m h 0 d H A 6 L y 9 3 d 3 c u d z M u b 3 J n L z I w M D E v W E 1 M U 2 N o Z W 1 h L W l u c 3 R h b m N l I j 4 8 Q 2 F u R X Z h b H V h d G V G d X R 1 c m V Q Y W N r Y W d l c z 5 m Y W x z Z T w v Q 2 F u R X Z h b H V h d G V G d X R 1 c m V Q Y W N r Y W d l c z 4 8 R m l y Z X d h b G x F b m F i b G V k P n R y d W U 8 L 0 Z p c m V 3 Y W x s R W 5 h Y m x l Z D 4 8 L 1 B l c m 1 p c 3 N p b 2 5 M a X N 0 P p c B A A A A A A A A d Q E A A O + 7 v z w / e G 1 s I H Z l c n N p b 2 4 9 I j E u M C I g Z W 5 j b 2 R p b m c 9 I n V 0 Z i 0 4 I j 8 + P E x v Y 2 F s U G F j a 2 F n Z U 1 l d G F k Y X R h R m l s Z S B 4 b W x u c z p 4 c 2 Q 9 I m h 0 d H A 6 L y 9 3 d 3 c u d z M u b 3 J n L z I w M D E v W E 1 M U 2 N o Z W 1 h I i B 4 b W x u c z p 4 c 2 k 9 I m h 0 d H A 6 L y 9 3 d 3 c u d z M u b 3 J n L z I w M D E v W E 1 M U 2 N o Z W 1 h L W l u c 3 R h b m N l 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N o A A A A B A A A A 0 I y d 3 w E V 0 R G M e g D A T 8 K X 6 w E A A A C O F A F e J r v J T I U a v 8 1 U t N k / A A A A A A I A A A A A A A N m A A D A A A A A E A A A A D 0 m i 8 1 v E H K o H a I Z j f 1 3 d q 4 A A A A A B I A A A K A A A A A Q A A A A 5 n o s + x w q n E h D z q J O 0 d A W 3 l A A A A B k N J V w 5 g 0 l 1 M Z g N 3 V l 2 q 0 e x E L P s y V w 3 7 O M c j 3 5 O + h P 6 h T 4 J E m g f F 8 C M / O g X l k w P C r A u Q M K h 6 G a 0 R t m e I s 0 y M y C h J t x j F j n a w Y 2 b S 3 r R i k 3 J R Q A A A C V B K I s J A D A l u I J 6 f A v D N 6 7 y 0 H n y g = = < / D a t a M a s h u p > 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FAA1606-6EED-4ABA-91B0-E2BDB1E1075D}"/>
</file>

<file path=customXml/itemProps2.xml><?xml version="1.0" encoding="utf-8"?>
<ds:datastoreItem xmlns:ds="http://schemas.openxmlformats.org/officeDocument/2006/customXml" ds:itemID="{1189FDE5-1D1A-477B-9D9B-3C775F60C545}"/>
</file>

<file path=customXml/itemProps3.xml><?xml version="1.0" encoding="utf-8"?>
<ds:datastoreItem xmlns:ds="http://schemas.openxmlformats.org/officeDocument/2006/customXml" ds:itemID="{94644557-4BA7-42E8-B543-BBC1C89CEB05}"/>
</file>

<file path=customXml/itemProps4.xml><?xml version="1.0" encoding="utf-8"?>
<ds:datastoreItem xmlns:ds="http://schemas.openxmlformats.org/officeDocument/2006/customXml" ds:itemID="{8E27D612-DB72-46C7-B064-A670445A03D7}"/>
</file>

<file path=docProps/app.xml><?xml version="1.0" encoding="utf-8"?>
<Properties xmlns="http://schemas.openxmlformats.org/officeDocument/2006/extended-properties" xmlns:vt="http://schemas.openxmlformats.org/officeDocument/2006/docPropsVTypes">
  <Application>Microsoft Excel Online</Application>
  <Manager/>
  <Company>Tillväxtverket</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Planeringsbudget för projekt inom ERUF</dc:title>
  <dc:subject/>
  <dc:creator>Tillväxtverket</dc:creator>
  <cp:keywords/>
  <dc:description/>
  <cp:lastModifiedBy>Matilda Kullebjörk</cp:lastModifiedBy>
  <cp:revision/>
  <dcterms:created xsi:type="dcterms:W3CDTF">2021-04-05T13:52:30Z</dcterms:created>
  <dcterms:modified xsi:type="dcterms:W3CDTF">2023-09-11T13:54:22Z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0x010100709AA2C2F69E1447916F775312A328CA</vt:lpwstr>
  </property>
  <property fmtid="{D5CDD505-2E9C-101B-9397-08002B2CF9AE}" pid="3" name="Order">
    <vt:r8>11660600</vt:r8>
  </property>
  <property fmtid="{D5CDD505-2E9C-101B-9397-08002B2CF9AE}" pid="4" name="xd_Signature">
    <vt:bool>false</vt:bool>
  </property>
  <property fmtid="{D5CDD505-2E9C-101B-9397-08002B2CF9AE}" pid="5" name="xd_ProgID">
    <vt:lpwstr/>
  </property>
  <property fmtid="{D5CDD505-2E9C-101B-9397-08002B2CF9AE}" pid="6" name="_ExtendedDescription">
    <vt:lpwstr/>
  </property>
  <property fmtid="{D5CDD505-2E9C-101B-9397-08002B2CF9AE}" pid="7" name="TriggerFlowInfo">
    <vt:lpwstr/>
  </property>
  <property fmtid="{D5CDD505-2E9C-101B-9397-08002B2CF9AE}" pid="8" name="_SourceUrl">
    <vt:lpwstr/>
  </property>
  <property fmtid="{D5CDD505-2E9C-101B-9397-08002B2CF9AE}" pid="9" name="_SharedFileIndex">
    <vt:lpwstr/>
  </property>
  <property fmtid="{D5CDD505-2E9C-101B-9397-08002B2CF9AE}" pid="10" name="ComplianceAssetId">
    <vt:lpwstr/>
  </property>
  <property fmtid="{D5CDD505-2E9C-101B-9397-08002B2CF9AE}" pid="11" name="TemplateUrl">
    <vt:lpwstr/>
  </property>
</Properties>
</file>